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<sst xmlns="http://schemas.openxmlformats.org/spreadsheetml/2006/main" count="679" uniqueCount="213">
  <si>
    <t>к Решению Совета депутатов</t>
  </si>
  <si>
    <t>№ п/п</t>
  </si>
  <si>
    <t>Наименование</t>
  </si>
  <si>
    <t>Раздел</t>
  </si>
  <si>
    <t>Подраздел</t>
  </si>
  <si>
    <t>Целевая статья</t>
  </si>
  <si>
    <t>Вид расхода</t>
  </si>
  <si>
    <t>1.</t>
  </si>
  <si>
    <t>Общегосударственные вопросы</t>
  </si>
  <si>
    <t>01</t>
  </si>
  <si>
    <t>00</t>
  </si>
  <si>
    <t>000</t>
  </si>
  <si>
    <t>000 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</si>
  <si>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</si>
  <si>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</si>
  <si>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</si>
  <si>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</si>
  <si>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</si>
  <si>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</si>
  <si>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05</t>
  </si>
  <si>
    <t>Резервные фонды местных администраций</t>
  </si>
  <si>
    <t>2.</t>
  </si>
  <si>
    <t>Национальная безопасность и правоохранительная деятельность</t>
  </si>
  <si>
    <t>02</t>
  </si>
  <si>
    <t>09</t>
  </si>
  <si>
    <t>Мероприятия по предупреждению и ликвидации последствий чрезвычайных ситуаций и стихийных бедствий</t>
  </si>
  <si>
    <t>3.</t>
  </si>
  <si>
    <t>Национальная  экономика</t>
  </si>
  <si>
    <t>08</t>
  </si>
  <si>
    <t>Связь и информатика</t>
  </si>
  <si>
    <t>4.</t>
  </si>
  <si>
    <t>Жилищное хозяйство</t>
  </si>
  <si>
    <t>Благоустройство</t>
  </si>
  <si>
    <t>Обеспечение деятельности подведомственных учреждений</t>
  </si>
  <si>
    <t>07</t>
  </si>
  <si>
    <t>Молодежная политика и оздоровление детей</t>
  </si>
  <si>
    <t>10</t>
  </si>
  <si>
    <t>Итого расходов:</t>
  </si>
  <si>
    <t>12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</si>
  <si>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</si>
  <si>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</si>
  <si>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Таицкого городского поселения</t>
  </si>
  <si>
    <t>Капитальный ремонт муниципального жилого фонда</t>
  </si>
  <si>
    <t>Коммунальное хозяйство</t>
  </si>
  <si>
    <t>Мероприятия в области коммунального хозяйства</t>
  </si>
  <si>
    <t>Уличное освещение</t>
  </si>
  <si>
    <t>Обеспечение пожарной безопастности</t>
  </si>
  <si>
    <t>Социальная политика</t>
  </si>
  <si>
    <t>Другие вопросы в области национальной экономики</t>
  </si>
  <si>
    <t>Доплаты к пенсиям муниципальным служащим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</si>
  <si>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</si>
  <si>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 собственности</t>
  </si>
  <si>
    <t>Мероприятия по землеустройству и землепользованию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</si>
  <si>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</si>
  <si>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Поддержка жилищного хозяйства</t>
  </si>
  <si>
    <t>Выполнение функций органами местного самоуправлания</t>
  </si>
  <si>
    <t>Субсидии юридич. лицам(компенсац.выпад.доходов)</t>
  </si>
  <si>
    <t>11</t>
  </si>
  <si>
    <t>13</t>
  </si>
  <si>
    <t>123</t>
  </si>
  <si>
    <t>540</t>
  </si>
  <si>
    <t>121</t>
  </si>
  <si>
    <t>Выполнение отдельных полномочий депутатами  органов местного самоуправления</t>
  </si>
  <si>
    <t>Муниципальные служащие органов местного самоуправления (ФОТ)</t>
  </si>
  <si>
    <t>Немуниципальные служащие органов местного самоуправления</t>
  </si>
  <si>
    <t>244</t>
  </si>
  <si>
    <t>Прочая закупка товаров,работ и услуг для обеспечения государственных и (муниципальных) нужд</t>
  </si>
  <si>
    <t>Резервные средства</t>
  </si>
  <si>
    <t>870</t>
  </si>
  <si>
    <t xml:space="preserve">Резервные фонды </t>
  </si>
  <si>
    <t>Диспансеризация муниципальных и немуниципальных служащих</t>
  </si>
  <si>
    <t>Иные выплаты персоналу  государственных (муниципальных) органов, за исключением ФОТ</t>
  </si>
  <si>
    <t>122</t>
  </si>
  <si>
    <t>111</t>
  </si>
  <si>
    <t>00.0.0000</t>
  </si>
  <si>
    <t>Передача полномочий по некоторым 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</si>
  <si>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</si>
  <si>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 поселений</t>
  </si>
  <si>
    <t xml:space="preserve">Передача полномочий по организации централизованных коммунальных услуг </t>
  </si>
  <si>
    <t>Предупреждение и ликвидация последствий чрезвычайных ситуаций природного и техногенного характера, обеспечение пожарной безопасности</t>
  </si>
  <si>
    <t>Мероприятия по гражданской обороне</t>
  </si>
  <si>
    <t>Мероприятия в области информационно - коммуникационных технологий и связи</t>
  </si>
  <si>
    <t>Руководство и управление в сфере установленных функций   органов местного самоуправления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</si>
  <si>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</si>
  <si>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 дорог общего пользования местного значения</t>
  </si>
  <si>
    <t>Мероприятия по обеспечению деятельности подведомственных учреждений культуры</t>
  </si>
  <si>
    <t>Мероприятия по обеспечению деятельности подведомственных библиотек</t>
  </si>
  <si>
    <t xml:space="preserve">08 </t>
  </si>
  <si>
    <t>Непрограммные расходы</t>
  </si>
  <si>
    <t>852</t>
  </si>
  <si>
    <t xml:space="preserve">Программная часть бюджета </t>
  </si>
  <si>
    <t>Формирование фонда капитального ремонта на счете регионального оператора</t>
  </si>
  <si>
    <t>Передача полномочий  по осуществлению муниципального  жилищного контроля</t>
  </si>
  <si>
    <t xml:space="preserve">Межбюджетные трансферты бюджетам муниципальных районов из бюджетов поселений и межбюджетные трансферты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</si>
  <si>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Приложение   6.1.</t>
  </si>
  <si>
    <t>81 0 00 00000</t>
  </si>
  <si>
    <t>81 3 17 00000</t>
  </si>
  <si>
    <t>81 5 17 00000</t>
  </si>
  <si>
    <t>81 5 17 12500</t>
  </si>
  <si>
    <t>81 5 17 12600</t>
  </si>
  <si>
    <t>00.0. 00.00000</t>
  </si>
  <si>
    <t>61 8 00 11050</t>
  </si>
  <si>
    <t>61 7 00 11020</t>
  </si>
  <si>
    <t>61 8 00 11030</t>
  </si>
  <si>
    <t>61 7 00 11040</t>
  </si>
  <si>
    <t>62 9 00 15020</t>
  </si>
  <si>
    <t>62 9 00 00000</t>
  </si>
  <si>
    <t>62 9 00 13000</t>
  </si>
  <si>
    <t>62 9 00 13020</t>
  </si>
  <si>
    <t>62 9 00 13030</t>
  </si>
  <si>
    <t>62 9 00 13040</t>
  </si>
  <si>
    <t>62 9 00 13010</t>
  </si>
  <si>
    <t>62 9 00 13060</t>
  </si>
  <si>
    <t>62 9 00 13070</t>
  </si>
  <si>
    <t>62 9 00 15030</t>
  </si>
  <si>
    <t>62 9 00 15050</t>
  </si>
  <si>
    <t>62 9 00 15070</t>
  </si>
  <si>
    <t>62 9 00 51180</t>
  </si>
  <si>
    <t xml:space="preserve">Уплата  прочих налогов, сборов </t>
  </si>
  <si>
    <t>62 9 00 15100</t>
  </si>
  <si>
    <t>62 9 00 15090</t>
  </si>
  <si>
    <t>62 9 00 15120</t>
  </si>
  <si>
    <t>62 9 00 15160</t>
  </si>
  <si>
    <t>62 9 00 15280</t>
  </si>
  <si>
    <t>Взносы по обязательному социальному страхованию на выплаты по оплате труда</t>
  </si>
  <si>
    <t>119</t>
  </si>
  <si>
    <t xml:space="preserve">Фонд оплаты труда государственных (муниципальных) органов </t>
  </si>
  <si>
    <t>129</t>
  </si>
  <si>
    <t xml:space="preserve">Фонд оплаты труда казенных учреждений  </t>
  </si>
  <si>
    <t xml:space="preserve">Фонд оплаты труда государственных (немуниципальных) органов </t>
  </si>
  <si>
    <t>242</t>
  </si>
  <si>
    <t>81 3 17 15390</t>
  </si>
  <si>
    <t>81 3 17 15600</t>
  </si>
  <si>
    <t>62.9.00 15180</t>
  </si>
  <si>
    <t>62.0.00 15180</t>
  </si>
  <si>
    <t>00.0.00 0000</t>
  </si>
  <si>
    <t>Бюджет на 2017год, (тыс.руб.)</t>
  </si>
  <si>
    <t xml:space="preserve">Проведение культурно- массовых мероприятий </t>
  </si>
  <si>
    <t>81 5 17 15630</t>
  </si>
  <si>
    <t>Мероприятия в области жилищного хозяйства</t>
  </si>
  <si>
    <t xml:space="preserve">Озеленение </t>
  </si>
  <si>
    <t xml:space="preserve"> Прочие мероприятия  по благоустройству поселений</t>
  </si>
  <si>
    <t>Организация временных  оплачиваемых мест для несовершеннолетних граждан на территории поселения</t>
  </si>
  <si>
    <t xml:space="preserve">Проведение физкультурно - оздоровительных и спортивных мероприятий  </t>
  </si>
  <si>
    <t>5</t>
  </si>
  <si>
    <t>Передача полномочий  органов внутреннего  муниципального финансового контроля в сфере закупок и в сфере  бюджетных правоотношений</t>
  </si>
  <si>
    <t>Муниципальная программа "  Социально - экономическое развитие МО Таицкое городское поселение на период 2015 - 2017 годы"</t>
  </si>
  <si>
    <t>Захоронение</t>
  </si>
  <si>
    <t xml:space="preserve"> Прочие мероприятия  по благоустройству  городских поселений</t>
  </si>
  <si>
    <t>Прочая закупка товаров,работ и услуг для обеспечения государственных  (муниципальных) нужд</t>
  </si>
  <si>
    <t>Передача полномочий по казначейскому исполнению бюджета городских поселений</t>
  </si>
  <si>
    <t>Прочая закупка товаров,работ и услуг для обеспечения государственных (муниципальных) нужд</t>
  </si>
  <si>
    <t>Стимулирующие выплаты  из средств областного бюджета</t>
  </si>
  <si>
    <t>81 5 17 70360</t>
  </si>
  <si>
    <t>Капитальные вложения в объекты  государственной (муниципальной ) собственности</t>
  </si>
  <si>
    <t>81 4 17 15190</t>
  </si>
  <si>
    <t>81 4 17 15200</t>
  </si>
  <si>
    <t>81 4 17 15210</t>
  </si>
  <si>
    <t>81 4 17 00000</t>
  </si>
  <si>
    <t>81 4 17 15220</t>
  </si>
  <si>
    <t>81 4 17 15380</t>
  </si>
  <si>
    <t>81 4 17 15400</t>
  </si>
  <si>
    <t>81 4 17 15410</t>
  </si>
  <si>
    <t>81 6 17 12800</t>
  </si>
  <si>
    <t>81 6 17 15340</t>
  </si>
  <si>
    <t>81 6 17 15660</t>
  </si>
  <si>
    <t>81 4 17 15420</t>
  </si>
  <si>
    <t>Бюджетные инвестиции в объекты капитального строительства</t>
  </si>
  <si>
    <t>Подпрограмма 1. "Сохранение и развитие культуры в Таицком городском поселении" муниципальной программы "  Социально - экономическое развитие МО Таицкое городское поселение на период 2015 - 2017 годы"</t>
  </si>
  <si>
    <t>81 5 00 00000</t>
  </si>
  <si>
    <t>Подпрограмма 2. "Содержание и развитие сети автомобильных дорог местного значения в Таицком городском поселении " муниципальной программы "  Социально - экономическое развитие МО Таицкое городское поселение на период 2015 - 2017 годы"</t>
  </si>
  <si>
    <t>Подпрограмма 4."Развитие физической культуры, спорта и молодежной политики" муниципальной программы "  Социально - экономическое развитие МО Таицкое городское поселение на период 2015 - 2017 годы"</t>
  </si>
  <si>
    <t>412</t>
  </si>
  <si>
    <t>Обеспечение выполнения отдельных государственных  полномочий ЛО в сфере  административных правонарушений</t>
  </si>
  <si>
    <t>Закупка  товаров работ, услуг в сфере информационно- комуникационных  технологий</t>
  </si>
  <si>
    <t>Уплата  прочих  платежей</t>
  </si>
  <si>
    <t>853</t>
  </si>
  <si>
    <t>321</t>
  </si>
  <si>
    <t xml:space="preserve">62 9 00 13 150    </t>
  </si>
  <si>
    <t>Работы и услуги по содержанию имущества</t>
  </si>
  <si>
    <t>Подпрограмма 3." Жилищно - коммунальное хозяйство и благоустройство территории Таицкого городского поселения" муниципальной программы "  Социально - экономическое развитие МО Таицкое городское поселение на период 2015 - 2017 годы"</t>
  </si>
  <si>
    <t>61 8 00 71340</t>
  </si>
  <si>
    <t>Уплата прочих платежей</t>
  </si>
  <si>
    <t>81 5 17  15080</t>
  </si>
  <si>
    <t>Капитальный ремонт и ремонт автомобильных дорог  общего пользования местного значения в рамках подпрограммы " Содержание и развитие сети автомобильных дорог местного значения в Таицком городском поселении Гатчинского муниципального района" (Обл.бюдж)</t>
  </si>
  <si>
    <t>81 3 17 70140</t>
  </si>
  <si>
    <t>Капитальный ремонт и ремонт автомобильных дорог  общего пользования местного значения в рамках подпрограммы " Содержание и развитие сети автомобильных дорог местного значения в Таицком городском поселении Гатчинского муниципального района" (посел.)</t>
  </si>
  <si>
    <t>81 3 17 S0140</t>
  </si>
  <si>
    <t>Капитальный ремонт и ремонт автомобильных дорог  общего пользования местного значения в рамках подпрограммы " Содержание и развитие сети автомобильных дорог местного значения в Таицком городском поселении Гатчинского муниципального района" (42-оз)</t>
  </si>
  <si>
    <t>81 3 17 74390</t>
  </si>
  <si>
    <t>81 3 17 S4390</t>
  </si>
  <si>
    <t>Капитальный ремонт и ремонт автомобильных дорог  общего пользования местного значения в рамках подпрограммы " Содержание и развитие сети автомобильных дорог местного значения в Таицком городском поселении Гатчинского муниципального района" (95-оз)</t>
  </si>
  <si>
    <t>81 3 17 70880</t>
  </si>
  <si>
    <t>Капитальный ремонт и ремонт автомобильных дорог  общего пользования местного значения в рамках подпрограммы " Содержание и развитие сети автомобильных дорог местного значения в Таицком городском поселении Гатчинского муниципального района" (gjctk/)</t>
  </si>
  <si>
    <t>81 3 17 S0880</t>
  </si>
  <si>
    <t xml:space="preserve">81 4 17  15420     </t>
  </si>
  <si>
    <t>81 4 17 72020</t>
  </si>
  <si>
    <t>Прочая закупка товаров,работ и услуг для обеспечения государственных и (муниципальных) нужд (сред.деп.ЗАКСА ЛО)</t>
  </si>
  <si>
    <t>Прочая закупка товаров,работ и услуг для обеспечения государственных и (муниципальных) нужд (сред.на фигуры ГМР)</t>
  </si>
  <si>
    <t>81 4 17 72030</t>
  </si>
  <si>
    <t>81 4 17 15000</t>
  </si>
  <si>
    <t>Испонение судебных актов</t>
  </si>
  <si>
    <t>831</t>
  </si>
  <si>
    <t>ВЦП "Развитие и поддержка малого и среднего предпринимательства в Мо Таицкое городское поселение на 2017-19г."</t>
  </si>
  <si>
    <t>89 5 17 00000</t>
  </si>
  <si>
    <t>62 9 00 15040</t>
  </si>
  <si>
    <t>Публикация официальных материалов</t>
  </si>
  <si>
    <t>62 9 00 17110</t>
  </si>
  <si>
    <t>Инвестиции на пробретение объектов недвижимого имущества в государственную собственность</t>
  </si>
  <si>
    <t>81 4 17 17140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</si>
  <si>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за  2017 год </t>
  </si>
  <si>
    <t>Исполнено за 2017год (тыс.руб.)</t>
  </si>
  <si>
    <t>№  13от  23 апреля 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</si>
</sst>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49" fontId="5" fillId="0" borderId="13" xfId="0" applyNumberFormat="1" applyFont="1" applyBorder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5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left" vertical="center" wrapText="1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>
      <alignment vertical="center" wrapText="1"/>
    </xf>
    <xf numFmtId="49" fontId="11" fillId="0" borderId="0" xfId="0" applyNumberFormat="1" applyFont="1" applyAlignment="1" applyProtection="1">
      <alignment vertical="center" wrapText="1"/>
      <protection locked="0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2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 applyProtection="1">
      <alignment vertical="center" wrapText="1"/>
      <protection locked="0"/>
    </xf>
    <xf numFmtId="49" fontId="8" fillId="0" borderId="1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left" vertical="center" wrapText="1"/>
    </xf>
    <xf numFmtId="169" fontId="5" fillId="0" borderId="17" xfId="0" applyNumberFormat="1" applyFont="1" applyBorder="1" applyAlignment="1" applyProtection="1">
      <alignment horizontal="center" vertical="center" wrapText="1"/>
      <protection locked="0"/>
    </xf>
    <xf numFmtId="16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169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169" fontId="5" fillId="0" borderId="0" xfId="0" applyNumberFormat="1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27" xfId="0" applyNumberFormat="1" applyFont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6" fillId="0" borderId="28" xfId="0" applyNumberFormat="1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164" fontId="3" fillId="0" borderId="0" xfId="0" applyNumberFormat="1" applyFont="1" applyFill="1" applyAlignment="1">
      <alignment horizontal="left"/>
    </xf>
    <xf numFmtId="49" fontId="1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left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zoomScale="110" zoomScaleNormal="110" zoomScalePageLayoutView="0" workbookViewId="0" topLeftCell="A1">
      <selection activeCell="P8" sqref="P8"/>
    </sheetView>
  </sheetViews>
  <sheetFormatPr defaultColWidth="9.00390625" defaultRowHeight="12.75"/>
  <cols>
    <col min="1" max="1" width="4.00390625" style="4" customWidth="1"/>
    <col min="2" max="2" width="44.375" style="23" customWidth="1"/>
    <col min="3" max="3" width="0.2421875" style="24" hidden="1" customWidth="1"/>
    <col min="4" max="4" width="3.375" style="24" customWidth="1"/>
    <col min="5" max="5" width="2.625" style="24" customWidth="1"/>
    <col min="6" max="6" width="5.00390625" style="24" customWidth="1"/>
    <col min="7" max="7" width="0.37109375" style="24" customWidth="1"/>
    <col min="8" max="8" width="4.75390625" style="24" customWidth="1"/>
    <col min="9" max="9" width="3.125" style="24" customWidth="1"/>
    <col min="10" max="10" width="5.375" style="24" customWidth="1"/>
    <col min="11" max="11" width="3.375" style="24" customWidth="1"/>
    <col min="12" max="12" width="3.875" style="24" customWidth="1"/>
    <col min="13" max="13" width="11.375" style="24" customWidth="1"/>
    <col min="14" max="14" width="11.75390625" style="9" customWidth="1"/>
    <col min="15" max="15" width="10.875" style="9" customWidth="1"/>
    <col min="16" max="16" width="9.125" style="4" customWidth="1"/>
    <col min="17" max="17" width="10.125" style="4" bestFit="1" customWidth="1"/>
    <col min="18" max="18" width="12.25390625" style="4" customWidth="1"/>
    <col min="19" max="16384" width="9.125" style="4" customWidth="1"/>
  </cols>
  <sheetData>
    <row r="1" spans="1:21" ht="15.75">
      <c r="A1" s="1"/>
      <c r="B1" s="2"/>
      <c r="C1" s="3"/>
      <c r="D1" s="3"/>
      <c r="E1" s="104" t="s">
        <v>94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15.75">
      <c r="A2" s="1"/>
      <c r="B2" s="2"/>
      <c r="C2" s="3"/>
      <c r="D2" s="3"/>
      <c r="E2" s="102" t="s">
        <v>0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15">
      <c r="A3" s="99"/>
      <c r="B3" s="99"/>
      <c r="C3" s="101"/>
      <c r="D3" s="101"/>
      <c r="E3" s="102" t="s">
        <v>41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15">
      <c r="A4" s="6"/>
      <c r="B4" s="8"/>
      <c r="C4" s="7"/>
      <c r="D4" s="7"/>
      <c r="E4" s="102" t="s">
        <v>212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ht="1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57"/>
      <c r="P5" s="5"/>
      <c r="Q5" s="5"/>
      <c r="R5" s="5"/>
      <c r="S5" s="5"/>
      <c r="T5" s="5"/>
      <c r="U5" s="5"/>
    </row>
    <row r="6" spans="1:21" ht="18.75">
      <c r="A6" s="103" t="s">
        <v>210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58"/>
      <c r="P6" s="5"/>
      <c r="Q6" s="5"/>
      <c r="R6" s="5"/>
      <c r="S6" s="5"/>
      <c r="T6" s="5"/>
      <c r="U6" s="5"/>
    </row>
    <row r="7" spans="1:15" ht="15.7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58"/>
    </row>
    <row r="8" spans="1:15" ht="66.7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58"/>
    </row>
    <row r="9" spans="1:15" ht="15.75" customHeight="1" thickBo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6"/>
    </row>
    <row r="10" spans="1:13" ht="16.5" hidden="1" thickBot="1">
      <c r="A10" s="6"/>
      <c r="B10" s="8"/>
      <c r="C10" s="7"/>
      <c r="D10" s="7"/>
      <c r="E10" s="7"/>
      <c r="F10" s="7"/>
      <c r="G10" s="7"/>
      <c r="H10" s="7"/>
      <c r="I10" s="7"/>
      <c r="J10" s="7"/>
      <c r="K10" s="7"/>
      <c r="L10" s="1"/>
      <c r="M10" s="1"/>
    </row>
    <row r="11" spans="1:15" ht="48.75" customHeight="1">
      <c r="A11" s="10" t="s">
        <v>1</v>
      </c>
      <c r="B11" s="49" t="s">
        <v>2</v>
      </c>
      <c r="C11" s="11"/>
      <c r="D11" s="105" t="s">
        <v>3</v>
      </c>
      <c r="E11" s="106"/>
      <c r="F11" s="105" t="s">
        <v>4</v>
      </c>
      <c r="G11" s="106"/>
      <c r="H11" s="107" t="s">
        <v>5</v>
      </c>
      <c r="I11" s="107"/>
      <c r="J11" s="107"/>
      <c r="K11" s="107" t="s">
        <v>6</v>
      </c>
      <c r="L11" s="105"/>
      <c r="M11" s="65" t="s">
        <v>136</v>
      </c>
      <c r="N11" s="65" t="s">
        <v>211</v>
      </c>
      <c r="O11" s="59"/>
    </row>
    <row r="12" spans="1:15" ht="26.25" customHeight="1">
      <c r="A12" s="27"/>
      <c r="B12" s="39" t="s">
        <v>90</v>
      </c>
      <c r="C12" s="31"/>
      <c r="D12" s="35"/>
      <c r="E12" s="36"/>
      <c r="F12" s="35"/>
      <c r="G12" s="36"/>
      <c r="H12" s="35"/>
      <c r="I12" s="37"/>
      <c r="J12" s="36"/>
      <c r="K12" s="35"/>
      <c r="L12" s="36"/>
      <c r="M12" s="51">
        <f>SUM(M13+M83)</f>
        <v>60838.267</v>
      </c>
      <c r="N12" s="51">
        <f>SUM(N13+N83)</f>
        <v>41338.675</v>
      </c>
      <c r="O12" s="60"/>
    </row>
    <row r="13" spans="1:15" ht="45.75" customHeight="1">
      <c r="A13" s="27"/>
      <c r="B13" s="30" t="s">
        <v>146</v>
      </c>
      <c r="C13" s="31"/>
      <c r="D13" s="70" t="s">
        <v>10</v>
      </c>
      <c r="E13" s="72"/>
      <c r="F13" s="70" t="s">
        <v>10</v>
      </c>
      <c r="G13" s="72"/>
      <c r="H13" s="80" t="s">
        <v>95</v>
      </c>
      <c r="I13" s="81"/>
      <c r="J13" s="82"/>
      <c r="K13" s="70" t="s">
        <v>11</v>
      </c>
      <c r="L13" s="72"/>
      <c r="M13" s="51">
        <f>SUM(M14+M33+M44+M70)</f>
        <v>60831.267</v>
      </c>
      <c r="N13" s="51">
        <f>SUM(N14,N33,N44,N70)</f>
        <v>41331.675</v>
      </c>
      <c r="O13" s="60"/>
    </row>
    <row r="14" spans="1:15" ht="76.5" customHeight="1">
      <c r="A14" s="27"/>
      <c r="B14" s="13" t="s">
        <v>168</v>
      </c>
      <c r="C14" s="31"/>
      <c r="D14" s="70" t="s">
        <v>28</v>
      </c>
      <c r="E14" s="72"/>
      <c r="F14" s="70" t="s">
        <v>9</v>
      </c>
      <c r="G14" s="72"/>
      <c r="H14" s="70" t="s">
        <v>169</v>
      </c>
      <c r="I14" s="71"/>
      <c r="J14" s="72"/>
      <c r="K14" s="70" t="s">
        <v>11</v>
      </c>
      <c r="L14" s="72"/>
      <c r="M14" s="66">
        <f>SUM(M15+M22+M26+M28+M30)</f>
        <v>11881.87</v>
      </c>
      <c r="N14" s="66">
        <f>SUM(N15+N22+N26+N28+N30)</f>
        <v>10397.300000000001</v>
      </c>
      <c r="O14" s="59"/>
    </row>
    <row r="15" spans="1:15" s="34" customFormat="1" ht="33" customHeight="1">
      <c r="A15" s="33"/>
      <c r="B15" s="13" t="s">
        <v>85</v>
      </c>
      <c r="C15" s="31"/>
      <c r="D15" s="70" t="s">
        <v>28</v>
      </c>
      <c r="E15" s="72"/>
      <c r="F15" s="70" t="s">
        <v>9</v>
      </c>
      <c r="G15" s="72"/>
      <c r="H15" s="70" t="s">
        <v>98</v>
      </c>
      <c r="I15" s="71"/>
      <c r="J15" s="72"/>
      <c r="K15" s="70" t="s">
        <v>11</v>
      </c>
      <c r="L15" s="72"/>
      <c r="M15" s="32">
        <f>SUM(M16:M21)</f>
        <v>8198</v>
      </c>
      <c r="N15" s="32">
        <f>SUM(N16:N21)</f>
        <v>7712.600000000001</v>
      </c>
      <c r="O15" s="59"/>
    </row>
    <row r="16" spans="1:15" ht="23.25" customHeight="1">
      <c r="A16" s="27"/>
      <c r="B16" s="17" t="s">
        <v>128</v>
      </c>
      <c r="C16" s="31"/>
      <c r="D16" s="85" t="s">
        <v>28</v>
      </c>
      <c r="E16" s="87"/>
      <c r="F16" s="85" t="s">
        <v>9</v>
      </c>
      <c r="G16" s="87"/>
      <c r="H16" s="85" t="s">
        <v>98</v>
      </c>
      <c r="I16" s="86"/>
      <c r="J16" s="87"/>
      <c r="K16" s="85" t="s">
        <v>73</v>
      </c>
      <c r="L16" s="87"/>
      <c r="M16" s="29">
        <v>3910</v>
      </c>
      <c r="N16" s="29">
        <v>3755</v>
      </c>
      <c r="O16" s="61"/>
    </row>
    <row r="17" spans="1:15" ht="33" customHeight="1">
      <c r="A17" s="27"/>
      <c r="B17" s="17" t="s">
        <v>124</v>
      </c>
      <c r="C17" s="31"/>
      <c r="D17" s="85" t="s">
        <v>28</v>
      </c>
      <c r="E17" s="87"/>
      <c r="F17" s="85" t="s">
        <v>9</v>
      </c>
      <c r="G17" s="87"/>
      <c r="H17" s="85" t="s">
        <v>98</v>
      </c>
      <c r="I17" s="86"/>
      <c r="J17" s="87"/>
      <c r="K17" s="85" t="s">
        <v>125</v>
      </c>
      <c r="L17" s="87"/>
      <c r="M17" s="29">
        <v>1180</v>
      </c>
      <c r="N17" s="29">
        <v>1147.1</v>
      </c>
      <c r="O17" s="61"/>
    </row>
    <row r="18" spans="1:15" ht="33" customHeight="1">
      <c r="A18" s="27"/>
      <c r="B18" s="17" t="s">
        <v>66</v>
      </c>
      <c r="C18" s="31"/>
      <c r="D18" s="85" t="s">
        <v>28</v>
      </c>
      <c r="E18" s="87"/>
      <c r="F18" s="85" t="s">
        <v>9</v>
      </c>
      <c r="G18" s="87"/>
      <c r="H18" s="85" t="s">
        <v>98</v>
      </c>
      <c r="I18" s="86"/>
      <c r="J18" s="87"/>
      <c r="K18" s="85" t="s">
        <v>65</v>
      </c>
      <c r="L18" s="87"/>
      <c r="M18" s="29">
        <v>2955</v>
      </c>
      <c r="N18" s="29">
        <v>2663.1</v>
      </c>
      <c r="O18" s="61"/>
    </row>
    <row r="19" spans="1:15" ht="33" customHeight="1">
      <c r="A19" s="27"/>
      <c r="B19" s="17" t="s">
        <v>174</v>
      </c>
      <c r="C19" s="31"/>
      <c r="D19" s="85" t="s">
        <v>28</v>
      </c>
      <c r="E19" s="87"/>
      <c r="F19" s="41" t="s">
        <v>9</v>
      </c>
      <c r="G19" s="42"/>
      <c r="H19" s="85" t="s">
        <v>98</v>
      </c>
      <c r="I19" s="86"/>
      <c r="J19" s="87"/>
      <c r="K19" s="85" t="s">
        <v>130</v>
      </c>
      <c r="L19" s="87"/>
      <c r="M19" s="29">
        <v>146</v>
      </c>
      <c r="N19" s="29">
        <v>142.8</v>
      </c>
      <c r="O19" s="61"/>
    </row>
    <row r="20" spans="1:15" ht="18.75" customHeight="1">
      <c r="A20" s="27"/>
      <c r="B20" s="17" t="s">
        <v>182</v>
      </c>
      <c r="C20" s="31"/>
      <c r="D20" s="85" t="s">
        <v>28</v>
      </c>
      <c r="E20" s="87"/>
      <c r="F20" s="41" t="s">
        <v>9</v>
      </c>
      <c r="G20" s="42"/>
      <c r="H20" s="85" t="s">
        <v>98</v>
      </c>
      <c r="I20" s="86"/>
      <c r="J20" s="87"/>
      <c r="K20" s="85" t="s">
        <v>176</v>
      </c>
      <c r="L20" s="87"/>
      <c r="M20" s="29">
        <v>4</v>
      </c>
      <c r="N20" s="29">
        <v>1.6</v>
      </c>
      <c r="O20" s="61"/>
    </row>
    <row r="21" spans="1:15" ht="18.75" customHeight="1">
      <c r="A21" s="27"/>
      <c r="B21" s="17" t="s">
        <v>201</v>
      </c>
      <c r="C21" s="31"/>
      <c r="D21" s="85" t="s">
        <v>28</v>
      </c>
      <c r="E21" s="87"/>
      <c r="F21" s="41" t="s">
        <v>9</v>
      </c>
      <c r="G21" s="42"/>
      <c r="H21" s="85" t="s">
        <v>98</v>
      </c>
      <c r="I21" s="86"/>
      <c r="J21" s="87"/>
      <c r="K21" s="85" t="s">
        <v>202</v>
      </c>
      <c r="L21" s="87"/>
      <c r="M21" s="29">
        <v>3</v>
      </c>
      <c r="N21" s="29">
        <v>3</v>
      </c>
      <c r="O21" s="61"/>
    </row>
    <row r="22" spans="1:15" s="34" customFormat="1" ht="27.75" customHeight="1">
      <c r="A22" s="33"/>
      <c r="B22" s="13" t="s">
        <v>86</v>
      </c>
      <c r="C22" s="31"/>
      <c r="D22" s="70" t="s">
        <v>28</v>
      </c>
      <c r="E22" s="72"/>
      <c r="F22" s="70" t="s">
        <v>9</v>
      </c>
      <c r="G22" s="72"/>
      <c r="H22" s="70" t="s">
        <v>99</v>
      </c>
      <c r="I22" s="71"/>
      <c r="J22" s="72"/>
      <c r="K22" s="70" t="s">
        <v>11</v>
      </c>
      <c r="L22" s="72"/>
      <c r="M22" s="32">
        <v>1467</v>
      </c>
      <c r="N22" s="32">
        <f>SUM(N23:N25)</f>
        <v>1461.2</v>
      </c>
      <c r="O22" s="59"/>
    </row>
    <row r="23" spans="1:15" ht="22.5" customHeight="1">
      <c r="A23" s="27"/>
      <c r="B23" s="17" t="s">
        <v>128</v>
      </c>
      <c r="C23" s="31"/>
      <c r="D23" s="85" t="s">
        <v>28</v>
      </c>
      <c r="E23" s="87"/>
      <c r="F23" s="85" t="s">
        <v>9</v>
      </c>
      <c r="G23" s="87"/>
      <c r="H23" s="85" t="s">
        <v>99</v>
      </c>
      <c r="I23" s="86"/>
      <c r="J23" s="87"/>
      <c r="K23" s="85" t="s">
        <v>73</v>
      </c>
      <c r="L23" s="87"/>
      <c r="M23" s="29">
        <v>964</v>
      </c>
      <c r="N23" s="29">
        <v>964</v>
      </c>
      <c r="O23" s="61"/>
    </row>
    <row r="24" spans="1:15" ht="26.25" customHeight="1">
      <c r="A24" s="27"/>
      <c r="B24" s="17" t="s">
        <v>124</v>
      </c>
      <c r="C24" s="31"/>
      <c r="D24" s="85" t="s">
        <v>28</v>
      </c>
      <c r="E24" s="87"/>
      <c r="F24" s="85" t="s">
        <v>9</v>
      </c>
      <c r="G24" s="87"/>
      <c r="H24" s="85" t="s">
        <v>99</v>
      </c>
      <c r="I24" s="86"/>
      <c r="J24" s="87"/>
      <c r="K24" s="85" t="s">
        <v>125</v>
      </c>
      <c r="L24" s="87"/>
      <c r="M24" s="29">
        <v>290</v>
      </c>
      <c r="N24" s="29">
        <v>284.4</v>
      </c>
      <c r="O24" s="61"/>
    </row>
    <row r="25" spans="1:15" ht="33" customHeight="1">
      <c r="A25" s="27"/>
      <c r="B25" s="17" t="s">
        <v>66</v>
      </c>
      <c r="C25" s="31"/>
      <c r="D25" s="85" t="s">
        <v>87</v>
      </c>
      <c r="E25" s="87"/>
      <c r="F25" s="85" t="s">
        <v>9</v>
      </c>
      <c r="G25" s="87"/>
      <c r="H25" s="85" t="s">
        <v>99</v>
      </c>
      <c r="I25" s="86"/>
      <c r="J25" s="87"/>
      <c r="K25" s="85" t="s">
        <v>65</v>
      </c>
      <c r="L25" s="87"/>
      <c r="M25" s="29">
        <v>213</v>
      </c>
      <c r="N25" s="29">
        <v>212.8</v>
      </c>
      <c r="O25" s="61"/>
    </row>
    <row r="26" spans="1:15" ht="24" customHeight="1">
      <c r="A26" s="33"/>
      <c r="B26" s="30" t="s">
        <v>137</v>
      </c>
      <c r="C26" s="31"/>
      <c r="D26" s="70" t="s">
        <v>28</v>
      </c>
      <c r="E26" s="72"/>
      <c r="F26" s="43" t="s">
        <v>9</v>
      </c>
      <c r="G26" s="44"/>
      <c r="H26" s="70" t="s">
        <v>138</v>
      </c>
      <c r="I26" s="71"/>
      <c r="J26" s="72"/>
      <c r="K26" s="70" t="s">
        <v>11</v>
      </c>
      <c r="L26" s="72"/>
      <c r="M26" s="32">
        <f>SUM(M27)</f>
        <v>400</v>
      </c>
      <c r="N26" s="32">
        <f>SUM(N27)</f>
        <v>204.7</v>
      </c>
      <c r="O26" s="59"/>
    </row>
    <row r="27" spans="1:15" ht="39" customHeight="1">
      <c r="A27" s="27"/>
      <c r="B27" s="17" t="s">
        <v>66</v>
      </c>
      <c r="C27" s="31"/>
      <c r="D27" s="85" t="s">
        <v>28</v>
      </c>
      <c r="E27" s="87"/>
      <c r="F27" s="41" t="s">
        <v>9</v>
      </c>
      <c r="G27" s="42"/>
      <c r="H27" s="85" t="s">
        <v>138</v>
      </c>
      <c r="I27" s="86"/>
      <c r="J27" s="87"/>
      <c r="K27" s="85" t="s">
        <v>65</v>
      </c>
      <c r="L27" s="87"/>
      <c r="M27" s="29">
        <v>400</v>
      </c>
      <c r="N27" s="29">
        <v>204.7</v>
      </c>
      <c r="O27" s="61"/>
    </row>
    <row r="28" spans="1:15" s="34" customFormat="1" ht="36" customHeight="1">
      <c r="A28" s="33"/>
      <c r="B28" s="30" t="s">
        <v>154</v>
      </c>
      <c r="C28" s="31"/>
      <c r="D28" s="70" t="s">
        <v>28</v>
      </c>
      <c r="E28" s="72"/>
      <c r="F28" s="43" t="s">
        <v>9</v>
      </c>
      <c r="G28" s="44"/>
      <c r="H28" s="80" t="s">
        <v>97</v>
      </c>
      <c r="I28" s="81"/>
      <c r="J28" s="82"/>
      <c r="K28" s="70" t="s">
        <v>11</v>
      </c>
      <c r="L28" s="72"/>
      <c r="M28" s="32">
        <f>SUM(M29)</f>
        <v>881.37</v>
      </c>
      <c r="N28" s="32">
        <f>SUM(N29)</f>
        <v>83.3</v>
      </c>
      <c r="O28" s="59"/>
    </row>
    <row r="29" spans="1:15" ht="29.25" customHeight="1">
      <c r="A29" s="27"/>
      <c r="B29" s="28" t="s">
        <v>167</v>
      </c>
      <c r="C29" s="31"/>
      <c r="D29" s="85" t="s">
        <v>28</v>
      </c>
      <c r="E29" s="87"/>
      <c r="F29" s="41" t="s">
        <v>9</v>
      </c>
      <c r="G29" s="42"/>
      <c r="H29" s="75" t="s">
        <v>183</v>
      </c>
      <c r="I29" s="76"/>
      <c r="J29" s="77"/>
      <c r="K29" s="85" t="s">
        <v>172</v>
      </c>
      <c r="L29" s="87"/>
      <c r="M29" s="29">
        <v>881.37</v>
      </c>
      <c r="N29" s="29">
        <v>83.3</v>
      </c>
      <c r="O29" s="61"/>
    </row>
    <row r="30" spans="1:15" s="34" customFormat="1" ht="27.75" customHeight="1">
      <c r="A30" s="33"/>
      <c r="B30" s="30" t="s">
        <v>152</v>
      </c>
      <c r="C30" s="31"/>
      <c r="D30" s="70" t="s">
        <v>28</v>
      </c>
      <c r="E30" s="72"/>
      <c r="F30" s="43" t="s">
        <v>9</v>
      </c>
      <c r="G30" s="44"/>
      <c r="H30" s="70" t="s">
        <v>153</v>
      </c>
      <c r="I30" s="71"/>
      <c r="J30" s="72"/>
      <c r="K30" s="70" t="s">
        <v>11</v>
      </c>
      <c r="L30" s="72"/>
      <c r="M30" s="32">
        <f>SUM(M31:M32)</f>
        <v>935.5</v>
      </c>
      <c r="N30" s="32">
        <f>SUM(N31:N32)</f>
        <v>935.5</v>
      </c>
      <c r="O30" s="59"/>
    </row>
    <row r="31" spans="1:15" s="34" customFormat="1" ht="21" customHeight="1">
      <c r="A31" s="33"/>
      <c r="B31" s="17" t="s">
        <v>128</v>
      </c>
      <c r="C31" s="31"/>
      <c r="D31" s="85" t="s">
        <v>28</v>
      </c>
      <c r="E31" s="87"/>
      <c r="F31" s="41" t="s">
        <v>9</v>
      </c>
      <c r="G31" s="42"/>
      <c r="H31" s="85" t="s">
        <v>153</v>
      </c>
      <c r="I31" s="86"/>
      <c r="J31" s="87"/>
      <c r="K31" s="85" t="s">
        <v>73</v>
      </c>
      <c r="L31" s="87"/>
      <c r="M31" s="29">
        <v>718.5</v>
      </c>
      <c r="N31" s="29">
        <v>718.5</v>
      </c>
      <c r="O31" s="61"/>
    </row>
    <row r="32" spans="1:15" s="34" customFormat="1" ht="27.75" customHeight="1">
      <c r="A32" s="33"/>
      <c r="B32" s="17" t="s">
        <v>124</v>
      </c>
      <c r="C32" s="31"/>
      <c r="D32" s="85" t="s">
        <v>28</v>
      </c>
      <c r="E32" s="87"/>
      <c r="F32" s="41" t="s">
        <v>9</v>
      </c>
      <c r="G32" s="42"/>
      <c r="H32" s="85" t="s">
        <v>153</v>
      </c>
      <c r="I32" s="86"/>
      <c r="J32" s="87"/>
      <c r="K32" s="85" t="s">
        <v>125</v>
      </c>
      <c r="L32" s="87"/>
      <c r="M32" s="29">
        <v>217</v>
      </c>
      <c r="N32" s="29">
        <v>217</v>
      </c>
      <c r="O32" s="61"/>
    </row>
    <row r="33" spans="1:15" ht="88.5" customHeight="1">
      <c r="A33" s="27"/>
      <c r="B33" s="30" t="s">
        <v>170</v>
      </c>
      <c r="C33" s="31"/>
      <c r="D33" s="70" t="s">
        <v>17</v>
      </c>
      <c r="E33" s="72"/>
      <c r="F33" s="43" t="s">
        <v>24</v>
      </c>
      <c r="G33" s="44"/>
      <c r="H33" s="70" t="s">
        <v>96</v>
      </c>
      <c r="I33" s="71"/>
      <c r="J33" s="72"/>
      <c r="K33" s="70" t="s">
        <v>11</v>
      </c>
      <c r="L33" s="72"/>
      <c r="M33" s="32">
        <f>SUM(M35,M36,M38,M39,M40,M41,M42,M43)</f>
        <v>8695.766</v>
      </c>
      <c r="N33" s="32">
        <f>SUM(N35,N36,N38,N39,N40,N41,N42,N43)</f>
        <v>8314.4</v>
      </c>
      <c r="O33" s="59"/>
    </row>
    <row r="34" spans="1:15" ht="45.75" customHeight="1">
      <c r="A34" s="27"/>
      <c r="B34" s="17" t="s">
        <v>83</v>
      </c>
      <c r="C34" s="31"/>
      <c r="D34" s="85" t="s">
        <v>17</v>
      </c>
      <c r="E34" s="87"/>
      <c r="F34" s="41" t="s">
        <v>24</v>
      </c>
      <c r="G34" s="42"/>
      <c r="H34" s="85" t="s">
        <v>131</v>
      </c>
      <c r="I34" s="86"/>
      <c r="J34" s="87"/>
      <c r="K34" s="85" t="s">
        <v>11</v>
      </c>
      <c r="L34" s="87"/>
      <c r="M34" s="29">
        <v>1150</v>
      </c>
      <c r="N34" s="29">
        <f>SUM(N35)</f>
        <v>780.6</v>
      </c>
      <c r="O34" s="61"/>
    </row>
    <row r="35" spans="1:15" ht="33" customHeight="1">
      <c r="A35" s="27"/>
      <c r="B35" s="17" t="s">
        <v>66</v>
      </c>
      <c r="C35" s="31"/>
      <c r="D35" s="85" t="s">
        <v>17</v>
      </c>
      <c r="E35" s="87"/>
      <c r="F35" s="41" t="s">
        <v>24</v>
      </c>
      <c r="G35" s="42"/>
      <c r="H35" s="85" t="s">
        <v>131</v>
      </c>
      <c r="I35" s="86"/>
      <c r="J35" s="87"/>
      <c r="K35" s="85" t="s">
        <v>65</v>
      </c>
      <c r="L35" s="87"/>
      <c r="M35" s="29">
        <v>1150</v>
      </c>
      <c r="N35" s="29">
        <v>780.6</v>
      </c>
      <c r="O35" s="61"/>
    </row>
    <row r="36" spans="1:15" ht="33" customHeight="1">
      <c r="A36" s="27"/>
      <c r="B36" s="28" t="s">
        <v>84</v>
      </c>
      <c r="C36" s="31"/>
      <c r="D36" s="85" t="s">
        <v>17</v>
      </c>
      <c r="E36" s="87"/>
      <c r="F36" s="41" t="s">
        <v>24</v>
      </c>
      <c r="G36" s="42"/>
      <c r="H36" s="85" t="s">
        <v>132</v>
      </c>
      <c r="I36" s="86"/>
      <c r="J36" s="87"/>
      <c r="K36" s="85" t="s">
        <v>11</v>
      </c>
      <c r="L36" s="87"/>
      <c r="M36" s="29">
        <v>747</v>
      </c>
      <c r="N36" s="29">
        <f>SUM(N37)</f>
        <v>1735</v>
      </c>
      <c r="O36" s="61"/>
    </row>
    <row r="37" spans="1:15" ht="33" customHeight="1">
      <c r="A37" s="27"/>
      <c r="B37" s="17" t="s">
        <v>66</v>
      </c>
      <c r="C37" s="31"/>
      <c r="D37" s="85" t="s">
        <v>17</v>
      </c>
      <c r="E37" s="87"/>
      <c r="F37" s="41" t="s">
        <v>24</v>
      </c>
      <c r="G37" s="42"/>
      <c r="H37" s="85" t="s">
        <v>132</v>
      </c>
      <c r="I37" s="86"/>
      <c r="J37" s="87"/>
      <c r="K37" s="85" t="s">
        <v>65</v>
      </c>
      <c r="L37" s="87"/>
      <c r="M37" s="29">
        <v>747</v>
      </c>
      <c r="N37" s="29">
        <v>1735</v>
      </c>
      <c r="O37" s="61"/>
    </row>
    <row r="38" spans="1:15" ht="76.5" customHeight="1">
      <c r="A38" s="27"/>
      <c r="B38" s="17" t="s">
        <v>184</v>
      </c>
      <c r="C38" s="31"/>
      <c r="D38" s="85" t="s">
        <v>17</v>
      </c>
      <c r="E38" s="87"/>
      <c r="F38" s="41" t="s">
        <v>24</v>
      </c>
      <c r="G38" s="42"/>
      <c r="H38" s="85" t="s">
        <v>185</v>
      </c>
      <c r="I38" s="86"/>
      <c r="J38" s="87"/>
      <c r="K38" s="85" t="s">
        <v>65</v>
      </c>
      <c r="L38" s="87"/>
      <c r="M38" s="29">
        <v>830.3</v>
      </c>
      <c r="N38" s="29">
        <v>830.3</v>
      </c>
      <c r="O38" s="61"/>
    </row>
    <row r="39" spans="1:15" ht="81.75" customHeight="1">
      <c r="A39" s="27"/>
      <c r="B39" s="17" t="s">
        <v>186</v>
      </c>
      <c r="C39" s="31"/>
      <c r="D39" s="85" t="s">
        <v>17</v>
      </c>
      <c r="E39" s="87"/>
      <c r="F39" s="41" t="s">
        <v>24</v>
      </c>
      <c r="G39" s="42"/>
      <c r="H39" s="85" t="s">
        <v>187</v>
      </c>
      <c r="I39" s="86"/>
      <c r="J39" s="87"/>
      <c r="K39" s="85" t="s">
        <v>65</v>
      </c>
      <c r="L39" s="87"/>
      <c r="M39" s="29">
        <v>3169.7</v>
      </c>
      <c r="N39" s="29">
        <v>2169.7</v>
      </c>
      <c r="O39" s="61"/>
    </row>
    <row r="40" spans="1:15" ht="83.25" customHeight="1">
      <c r="A40" s="27"/>
      <c r="B40" s="17" t="s">
        <v>188</v>
      </c>
      <c r="C40" s="31"/>
      <c r="D40" s="85" t="s">
        <v>17</v>
      </c>
      <c r="E40" s="87"/>
      <c r="F40" s="41" t="s">
        <v>24</v>
      </c>
      <c r="G40" s="42"/>
      <c r="H40" s="85" t="s">
        <v>189</v>
      </c>
      <c r="I40" s="86"/>
      <c r="J40" s="87"/>
      <c r="K40" s="85" t="s">
        <v>65</v>
      </c>
      <c r="L40" s="87"/>
      <c r="M40" s="29">
        <v>1087</v>
      </c>
      <c r="N40" s="29">
        <v>1087</v>
      </c>
      <c r="O40" s="61"/>
    </row>
    <row r="41" spans="1:15" ht="86.25" customHeight="1">
      <c r="A41" s="27"/>
      <c r="B41" s="17" t="s">
        <v>186</v>
      </c>
      <c r="C41" s="31"/>
      <c r="D41" s="85" t="s">
        <v>17</v>
      </c>
      <c r="E41" s="87"/>
      <c r="F41" s="41" t="s">
        <v>24</v>
      </c>
      <c r="G41" s="42"/>
      <c r="H41" s="85" t="s">
        <v>190</v>
      </c>
      <c r="I41" s="86"/>
      <c r="J41" s="87"/>
      <c r="K41" s="85" t="s">
        <v>65</v>
      </c>
      <c r="L41" s="87"/>
      <c r="M41" s="29">
        <v>958</v>
      </c>
      <c r="N41" s="29">
        <v>958</v>
      </c>
      <c r="O41" s="61"/>
    </row>
    <row r="42" spans="1:15" ht="86.25" customHeight="1">
      <c r="A42" s="27"/>
      <c r="B42" s="17" t="s">
        <v>191</v>
      </c>
      <c r="C42" s="31"/>
      <c r="D42" s="85" t="s">
        <v>17</v>
      </c>
      <c r="E42" s="87"/>
      <c r="F42" s="41" t="s">
        <v>24</v>
      </c>
      <c r="G42" s="42"/>
      <c r="H42" s="85" t="s">
        <v>192</v>
      </c>
      <c r="I42" s="86"/>
      <c r="J42" s="87"/>
      <c r="K42" s="85" t="s">
        <v>65</v>
      </c>
      <c r="L42" s="87"/>
      <c r="M42" s="29">
        <v>643.6</v>
      </c>
      <c r="N42" s="29">
        <v>643.6</v>
      </c>
      <c r="O42" s="61"/>
    </row>
    <row r="43" spans="1:15" ht="86.25" customHeight="1">
      <c r="A43" s="27"/>
      <c r="B43" s="17" t="s">
        <v>193</v>
      </c>
      <c r="C43" s="31"/>
      <c r="D43" s="85" t="s">
        <v>17</v>
      </c>
      <c r="E43" s="87"/>
      <c r="F43" s="41" t="s">
        <v>24</v>
      </c>
      <c r="G43" s="42"/>
      <c r="H43" s="85" t="s">
        <v>194</v>
      </c>
      <c r="I43" s="86"/>
      <c r="J43" s="87"/>
      <c r="K43" s="85" t="s">
        <v>65</v>
      </c>
      <c r="L43" s="87"/>
      <c r="M43" s="29">
        <v>110.166</v>
      </c>
      <c r="N43" s="29">
        <v>110.2</v>
      </c>
      <c r="O43" s="61"/>
    </row>
    <row r="44" spans="1:15" ht="86.25" customHeight="1">
      <c r="A44" s="27"/>
      <c r="B44" s="13" t="s">
        <v>180</v>
      </c>
      <c r="C44" s="31"/>
      <c r="D44" s="70" t="s">
        <v>19</v>
      </c>
      <c r="E44" s="72"/>
      <c r="F44" s="70" t="s">
        <v>10</v>
      </c>
      <c r="G44" s="72"/>
      <c r="H44" s="70" t="s">
        <v>158</v>
      </c>
      <c r="I44" s="71"/>
      <c r="J44" s="72"/>
      <c r="K44" s="85"/>
      <c r="L44" s="87"/>
      <c r="M44" s="51">
        <f>SUM(M45+M55+M59)</f>
        <v>36281.525</v>
      </c>
      <c r="N44" s="32">
        <f>SUM(N45+N55+N59)</f>
        <v>18733.675</v>
      </c>
      <c r="O44" s="59"/>
    </row>
    <row r="45" spans="1:15" s="34" customFormat="1" ht="15.75">
      <c r="A45" s="33"/>
      <c r="B45" s="13" t="s">
        <v>31</v>
      </c>
      <c r="C45" s="31"/>
      <c r="D45" s="70" t="s">
        <v>19</v>
      </c>
      <c r="E45" s="72"/>
      <c r="F45" s="43" t="s">
        <v>9</v>
      </c>
      <c r="G45" s="44"/>
      <c r="H45" s="70"/>
      <c r="I45" s="71"/>
      <c r="J45" s="72"/>
      <c r="K45" s="70"/>
      <c r="L45" s="72"/>
      <c r="M45" s="32">
        <f>SUM(M46+M48+M50+M52+M54)</f>
        <v>20414</v>
      </c>
      <c r="N45" s="32">
        <f>SUM(N46,N48,N50,N52,N54)</f>
        <v>4163.9</v>
      </c>
      <c r="O45" s="59"/>
    </row>
    <row r="46" spans="1:15" s="34" customFormat="1" ht="26.25" customHeight="1">
      <c r="A46" s="33"/>
      <c r="B46" s="13" t="s">
        <v>54</v>
      </c>
      <c r="C46" s="31"/>
      <c r="D46" s="70" t="s">
        <v>19</v>
      </c>
      <c r="E46" s="72"/>
      <c r="F46" s="43" t="s">
        <v>9</v>
      </c>
      <c r="G46" s="44"/>
      <c r="H46" s="80" t="s">
        <v>155</v>
      </c>
      <c r="I46" s="81"/>
      <c r="J46" s="82"/>
      <c r="K46" s="70" t="s">
        <v>11</v>
      </c>
      <c r="L46" s="72"/>
      <c r="M46" s="32">
        <f>SUM(M47)</f>
        <v>973</v>
      </c>
      <c r="N46" s="32">
        <f>SUM(N47)</f>
        <v>895</v>
      </c>
      <c r="O46" s="59"/>
    </row>
    <row r="47" spans="1:15" s="46" customFormat="1" ht="40.5" customHeight="1">
      <c r="A47" s="27"/>
      <c r="B47" s="17" t="s">
        <v>53</v>
      </c>
      <c r="C47" s="45"/>
      <c r="D47" s="85" t="s">
        <v>19</v>
      </c>
      <c r="E47" s="87"/>
      <c r="F47" s="41" t="s">
        <v>9</v>
      </c>
      <c r="G47" s="42"/>
      <c r="H47" s="75" t="s">
        <v>155</v>
      </c>
      <c r="I47" s="76"/>
      <c r="J47" s="77"/>
      <c r="K47" s="73">
        <v>814</v>
      </c>
      <c r="L47" s="87"/>
      <c r="M47" s="29">
        <v>973</v>
      </c>
      <c r="N47" s="29">
        <v>895</v>
      </c>
      <c r="O47" s="61"/>
    </row>
    <row r="48" spans="1:15" s="34" customFormat="1" ht="18" customHeight="1">
      <c r="A48" s="33"/>
      <c r="B48" s="13" t="s">
        <v>179</v>
      </c>
      <c r="C48" s="31"/>
      <c r="D48" s="70" t="s">
        <v>19</v>
      </c>
      <c r="E48" s="72"/>
      <c r="F48" s="43" t="s">
        <v>9</v>
      </c>
      <c r="G48" s="44"/>
      <c r="H48" s="80" t="s">
        <v>156</v>
      </c>
      <c r="I48" s="81"/>
      <c r="J48" s="82"/>
      <c r="K48" s="70" t="s">
        <v>11</v>
      </c>
      <c r="L48" s="72"/>
      <c r="M48" s="32">
        <v>92</v>
      </c>
      <c r="N48" s="32">
        <v>92</v>
      </c>
      <c r="O48" s="59"/>
    </row>
    <row r="49" spans="1:15" s="46" customFormat="1" ht="31.5" customHeight="1">
      <c r="A49" s="27"/>
      <c r="B49" s="17" t="s">
        <v>66</v>
      </c>
      <c r="C49" s="45"/>
      <c r="D49" s="85" t="s">
        <v>19</v>
      </c>
      <c r="E49" s="87"/>
      <c r="F49" s="41" t="s">
        <v>9</v>
      </c>
      <c r="G49" s="42"/>
      <c r="H49" s="85" t="s">
        <v>156</v>
      </c>
      <c r="I49" s="86"/>
      <c r="J49" s="87"/>
      <c r="K49" s="73">
        <v>244</v>
      </c>
      <c r="L49" s="87"/>
      <c r="M49" s="29">
        <v>92</v>
      </c>
      <c r="N49" s="29">
        <v>92</v>
      </c>
      <c r="O49" s="61"/>
    </row>
    <row r="50" spans="1:15" s="34" customFormat="1" ht="28.5" customHeight="1">
      <c r="A50" s="33"/>
      <c r="B50" s="13" t="s">
        <v>42</v>
      </c>
      <c r="C50" s="31"/>
      <c r="D50" s="70" t="s">
        <v>19</v>
      </c>
      <c r="E50" s="72"/>
      <c r="F50" s="43" t="s">
        <v>9</v>
      </c>
      <c r="G50" s="44"/>
      <c r="H50" s="80" t="s">
        <v>156</v>
      </c>
      <c r="I50" s="81"/>
      <c r="J50" s="82"/>
      <c r="K50" s="70" t="s">
        <v>11</v>
      </c>
      <c r="L50" s="72"/>
      <c r="M50" s="32">
        <f>SUM(M51)</f>
        <v>600</v>
      </c>
      <c r="N50" s="32">
        <f>SUM(N51)</f>
        <v>563.9</v>
      </c>
      <c r="O50" s="59"/>
    </row>
    <row r="51" spans="1:15" s="46" customFormat="1" ht="27" customHeight="1">
      <c r="A51" s="27"/>
      <c r="B51" s="17" t="s">
        <v>91</v>
      </c>
      <c r="C51" s="45"/>
      <c r="D51" s="85" t="s">
        <v>19</v>
      </c>
      <c r="E51" s="87"/>
      <c r="F51" s="41" t="s">
        <v>9</v>
      </c>
      <c r="G51" s="42"/>
      <c r="H51" s="75" t="s">
        <v>156</v>
      </c>
      <c r="I51" s="76"/>
      <c r="J51" s="77"/>
      <c r="K51" s="85" t="s">
        <v>65</v>
      </c>
      <c r="L51" s="87"/>
      <c r="M51" s="29">
        <v>600</v>
      </c>
      <c r="N51" s="29">
        <v>563.9</v>
      </c>
      <c r="O51" s="61"/>
    </row>
    <row r="52" spans="1:15" s="34" customFormat="1" ht="24" customHeight="1">
      <c r="A52" s="33"/>
      <c r="B52" s="13" t="s">
        <v>139</v>
      </c>
      <c r="C52" s="31"/>
      <c r="D52" s="70" t="s">
        <v>19</v>
      </c>
      <c r="E52" s="72"/>
      <c r="F52" s="70" t="s">
        <v>9</v>
      </c>
      <c r="G52" s="72"/>
      <c r="H52" s="80" t="s">
        <v>157</v>
      </c>
      <c r="I52" s="81"/>
      <c r="J52" s="82"/>
      <c r="K52" s="70" t="s">
        <v>11</v>
      </c>
      <c r="L52" s="72"/>
      <c r="M52" s="32">
        <v>389</v>
      </c>
      <c r="N52" s="32">
        <v>214.5</v>
      </c>
      <c r="O52" s="59"/>
    </row>
    <row r="53" spans="1:15" ht="36.75" customHeight="1">
      <c r="A53" s="27"/>
      <c r="B53" s="17" t="s">
        <v>66</v>
      </c>
      <c r="C53" s="31"/>
      <c r="D53" s="85" t="s">
        <v>19</v>
      </c>
      <c r="E53" s="87"/>
      <c r="F53" s="85" t="s">
        <v>9</v>
      </c>
      <c r="G53" s="87"/>
      <c r="H53" s="75" t="s">
        <v>157</v>
      </c>
      <c r="I53" s="76"/>
      <c r="J53" s="77"/>
      <c r="K53" s="85" t="s">
        <v>65</v>
      </c>
      <c r="L53" s="87"/>
      <c r="M53" s="29">
        <v>389</v>
      </c>
      <c r="N53" s="29">
        <v>214.5</v>
      </c>
      <c r="O53" s="61"/>
    </row>
    <row r="54" spans="1:15" ht="33" customHeight="1">
      <c r="A54" s="33"/>
      <c r="B54" s="13" t="s">
        <v>208</v>
      </c>
      <c r="C54" s="31"/>
      <c r="D54" s="70" t="s">
        <v>19</v>
      </c>
      <c r="E54" s="72"/>
      <c r="F54" s="43" t="s">
        <v>9</v>
      </c>
      <c r="G54" s="44"/>
      <c r="H54" s="80" t="s">
        <v>209</v>
      </c>
      <c r="I54" s="81"/>
      <c r="J54" s="82"/>
      <c r="K54" s="70" t="s">
        <v>172</v>
      </c>
      <c r="L54" s="72"/>
      <c r="M54" s="32">
        <v>18360</v>
      </c>
      <c r="N54" s="29">
        <v>2398.5</v>
      </c>
      <c r="O54" s="61"/>
    </row>
    <row r="55" spans="1:15" s="34" customFormat="1" ht="18.75" customHeight="1">
      <c r="A55" s="33"/>
      <c r="B55" s="13" t="s">
        <v>43</v>
      </c>
      <c r="C55" s="31"/>
      <c r="D55" s="70" t="s">
        <v>19</v>
      </c>
      <c r="E55" s="72"/>
      <c r="F55" s="43" t="s">
        <v>23</v>
      </c>
      <c r="G55" s="44"/>
      <c r="H55" s="80"/>
      <c r="I55" s="81"/>
      <c r="J55" s="82"/>
      <c r="K55" s="70" t="s">
        <v>11</v>
      </c>
      <c r="L55" s="72"/>
      <c r="M55" s="32">
        <f>SUM(M57:M58)</f>
        <v>2714.2</v>
      </c>
      <c r="N55" s="32">
        <f>SUM(N57,N58)</f>
        <v>1776.7</v>
      </c>
      <c r="O55" s="59"/>
    </row>
    <row r="56" spans="1:15" ht="20.25" customHeight="1">
      <c r="A56" s="27"/>
      <c r="B56" s="17" t="s">
        <v>44</v>
      </c>
      <c r="C56" s="31"/>
      <c r="D56" s="85" t="s">
        <v>19</v>
      </c>
      <c r="E56" s="87"/>
      <c r="F56" s="41" t="s">
        <v>23</v>
      </c>
      <c r="G56" s="42"/>
      <c r="H56" s="75" t="s">
        <v>159</v>
      </c>
      <c r="I56" s="76"/>
      <c r="J56" s="77"/>
      <c r="K56" s="85" t="s">
        <v>11</v>
      </c>
      <c r="L56" s="87"/>
      <c r="M56" s="29">
        <f>SUM(M57:M58)</f>
        <v>2714.2</v>
      </c>
      <c r="N56" s="29">
        <f>SUM(N57:N58)</f>
        <v>1776.7</v>
      </c>
      <c r="O56" s="61"/>
    </row>
    <row r="57" spans="1:15" ht="17.25" customHeight="1">
      <c r="A57" s="27"/>
      <c r="B57" s="17" t="s">
        <v>56</v>
      </c>
      <c r="C57" s="31"/>
      <c r="D57" s="85" t="s">
        <v>19</v>
      </c>
      <c r="E57" s="87"/>
      <c r="F57" s="41" t="s">
        <v>23</v>
      </c>
      <c r="G57" s="42"/>
      <c r="H57" s="75" t="s">
        <v>159</v>
      </c>
      <c r="I57" s="76"/>
      <c r="J57" s="77"/>
      <c r="K57" s="73">
        <v>814</v>
      </c>
      <c r="L57" s="87"/>
      <c r="M57" s="29">
        <v>113.2</v>
      </c>
      <c r="N57" s="29">
        <v>113.2</v>
      </c>
      <c r="O57" s="61"/>
    </row>
    <row r="58" spans="1:15" ht="33" customHeight="1">
      <c r="A58" s="27"/>
      <c r="B58" s="17" t="s">
        <v>66</v>
      </c>
      <c r="C58" s="31"/>
      <c r="D58" s="85" t="s">
        <v>19</v>
      </c>
      <c r="E58" s="87"/>
      <c r="F58" s="41" t="s">
        <v>23</v>
      </c>
      <c r="G58" s="42"/>
      <c r="H58" s="75" t="s">
        <v>159</v>
      </c>
      <c r="I58" s="76"/>
      <c r="J58" s="77"/>
      <c r="K58" s="73">
        <v>244</v>
      </c>
      <c r="L58" s="87"/>
      <c r="M58" s="29">
        <v>2601</v>
      </c>
      <c r="N58" s="29">
        <v>1663.5</v>
      </c>
      <c r="O58" s="61"/>
    </row>
    <row r="59" spans="1:15" s="34" customFormat="1" ht="18" customHeight="1">
      <c r="A59" s="33"/>
      <c r="B59" s="13" t="s">
        <v>32</v>
      </c>
      <c r="C59" s="31"/>
      <c r="D59" s="89" t="s">
        <v>19</v>
      </c>
      <c r="E59" s="84"/>
      <c r="F59" s="70" t="s">
        <v>14</v>
      </c>
      <c r="G59" s="72"/>
      <c r="H59" s="80" t="s">
        <v>158</v>
      </c>
      <c r="I59" s="81"/>
      <c r="J59" s="82"/>
      <c r="K59" s="70" t="s">
        <v>11</v>
      </c>
      <c r="L59" s="72"/>
      <c r="M59" s="51">
        <f>SUM(M60+M66+M68)</f>
        <v>13153.325</v>
      </c>
      <c r="N59" s="32">
        <f>SUM(N60+N66+N68)</f>
        <v>12793.075</v>
      </c>
      <c r="O59" s="59"/>
    </row>
    <row r="60" spans="1:15" s="34" customFormat="1" ht="25.5" customHeight="1">
      <c r="A60" s="33"/>
      <c r="B60" s="13" t="s">
        <v>148</v>
      </c>
      <c r="C60" s="31"/>
      <c r="D60" s="89" t="s">
        <v>19</v>
      </c>
      <c r="E60" s="84"/>
      <c r="F60" s="43" t="s">
        <v>14</v>
      </c>
      <c r="G60" s="44"/>
      <c r="H60" s="80" t="s">
        <v>200</v>
      </c>
      <c r="I60" s="81"/>
      <c r="J60" s="82"/>
      <c r="K60" s="70" t="s">
        <v>11</v>
      </c>
      <c r="L60" s="72"/>
      <c r="M60" s="32">
        <f>SUM(M61:M64)</f>
        <v>9881.45</v>
      </c>
      <c r="N60" s="32">
        <f>SUM(N61:N64)</f>
        <v>9521.2</v>
      </c>
      <c r="O60" s="59"/>
    </row>
    <row r="61" spans="1:15" ht="19.5" customHeight="1">
      <c r="A61" s="27"/>
      <c r="B61" s="17" t="s">
        <v>45</v>
      </c>
      <c r="C61" s="31"/>
      <c r="D61" s="78" t="s">
        <v>19</v>
      </c>
      <c r="E61" s="88"/>
      <c r="F61" s="41" t="s">
        <v>14</v>
      </c>
      <c r="G61" s="42"/>
      <c r="H61" s="75" t="s">
        <v>160</v>
      </c>
      <c r="I61" s="76"/>
      <c r="J61" s="77"/>
      <c r="K61" s="73">
        <v>244</v>
      </c>
      <c r="L61" s="87"/>
      <c r="M61" s="29">
        <v>4750</v>
      </c>
      <c r="N61" s="29">
        <v>4643.7</v>
      </c>
      <c r="O61" s="61"/>
    </row>
    <row r="62" spans="1:15" ht="18" customHeight="1">
      <c r="A62" s="27"/>
      <c r="B62" s="17" t="s">
        <v>140</v>
      </c>
      <c r="C62" s="31"/>
      <c r="D62" s="78" t="s">
        <v>19</v>
      </c>
      <c r="E62" s="88"/>
      <c r="F62" s="41" t="s">
        <v>14</v>
      </c>
      <c r="G62" s="42"/>
      <c r="H62" s="75" t="s">
        <v>161</v>
      </c>
      <c r="I62" s="76"/>
      <c r="J62" s="77"/>
      <c r="K62" s="73">
        <v>244</v>
      </c>
      <c r="L62" s="87"/>
      <c r="M62" s="29"/>
      <c r="N62" s="29"/>
      <c r="O62" s="61"/>
    </row>
    <row r="63" spans="1:15" ht="18" customHeight="1">
      <c r="A63" s="27"/>
      <c r="B63" s="17" t="s">
        <v>147</v>
      </c>
      <c r="C63" s="31"/>
      <c r="D63" s="78" t="s">
        <v>19</v>
      </c>
      <c r="E63" s="88"/>
      <c r="F63" s="41" t="s">
        <v>14</v>
      </c>
      <c r="G63" s="42"/>
      <c r="H63" s="75" t="s">
        <v>162</v>
      </c>
      <c r="I63" s="76"/>
      <c r="J63" s="77"/>
      <c r="K63" s="73">
        <v>244</v>
      </c>
      <c r="L63" s="87"/>
      <c r="M63" s="29">
        <v>25</v>
      </c>
      <c r="N63" s="29">
        <v>3.1</v>
      </c>
      <c r="O63" s="61"/>
    </row>
    <row r="64" spans="1:15" s="46" customFormat="1" ht="20.25" customHeight="1">
      <c r="A64" s="27"/>
      <c r="B64" s="17" t="s">
        <v>141</v>
      </c>
      <c r="C64" s="45"/>
      <c r="D64" s="94" t="s">
        <v>19</v>
      </c>
      <c r="E64" s="79"/>
      <c r="F64" s="85" t="s">
        <v>14</v>
      </c>
      <c r="G64" s="87"/>
      <c r="H64" s="75" t="s">
        <v>195</v>
      </c>
      <c r="I64" s="76"/>
      <c r="J64" s="77"/>
      <c r="K64" s="85" t="s">
        <v>11</v>
      </c>
      <c r="L64" s="87"/>
      <c r="M64" s="67">
        <v>5106.45</v>
      </c>
      <c r="N64" s="29">
        <v>4874.4</v>
      </c>
      <c r="O64" s="61"/>
    </row>
    <row r="65" spans="1:15" s="46" customFormat="1" ht="36.75" customHeight="1">
      <c r="A65" s="27"/>
      <c r="B65" s="17" t="s">
        <v>66</v>
      </c>
      <c r="C65" s="45"/>
      <c r="D65" s="78" t="s">
        <v>19</v>
      </c>
      <c r="E65" s="79"/>
      <c r="F65" s="41" t="s">
        <v>14</v>
      </c>
      <c r="G65" s="42"/>
      <c r="H65" s="75" t="s">
        <v>166</v>
      </c>
      <c r="I65" s="76"/>
      <c r="J65" s="77"/>
      <c r="K65" s="73">
        <v>244</v>
      </c>
      <c r="L65" s="87"/>
      <c r="M65" s="67">
        <v>5106.45</v>
      </c>
      <c r="N65" s="29">
        <v>4874.4</v>
      </c>
      <c r="O65" s="61"/>
    </row>
    <row r="66" spans="1:15" s="46" customFormat="1" ht="27" customHeight="1">
      <c r="A66" s="27"/>
      <c r="B66" s="13" t="s">
        <v>141</v>
      </c>
      <c r="C66" s="31"/>
      <c r="D66" s="89" t="s">
        <v>19</v>
      </c>
      <c r="E66" s="84"/>
      <c r="F66" s="43" t="s">
        <v>14</v>
      </c>
      <c r="G66" s="44"/>
      <c r="H66" s="80" t="s">
        <v>196</v>
      </c>
      <c r="I66" s="81"/>
      <c r="J66" s="82"/>
      <c r="K66" s="90">
        <v>244</v>
      </c>
      <c r="L66" s="91"/>
      <c r="M66" s="32">
        <v>2650</v>
      </c>
      <c r="N66" s="32">
        <v>2650</v>
      </c>
      <c r="O66" s="61"/>
    </row>
    <row r="67" spans="1:15" s="46" customFormat="1" ht="39" customHeight="1">
      <c r="A67" s="27"/>
      <c r="B67" s="17" t="s">
        <v>197</v>
      </c>
      <c r="C67" s="45"/>
      <c r="D67" s="78" t="s">
        <v>19</v>
      </c>
      <c r="E67" s="79"/>
      <c r="F67" s="41" t="s">
        <v>14</v>
      </c>
      <c r="G67" s="42"/>
      <c r="H67" s="75" t="s">
        <v>196</v>
      </c>
      <c r="I67" s="76"/>
      <c r="J67" s="77"/>
      <c r="K67" s="73">
        <v>244</v>
      </c>
      <c r="L67" s="74"/>
      <c r="M67" s="29">
        <v>2650</v>
      </c>
      <c r="N67" s="29">
        <v>2650</v>
      </c>
      <c r="O67" s="61"/>
    </row>
    <row r="68" spans="1:15" s="46" customFormat="1" ht="39" customHeight="1">
      <c r="A68" s="27"/>
      <c r="B68" s="13" t="s">
        <v>141</v>
      </c>
      <c r="C68" s="45"/>
      <c r="D68" s="89" t="s">
        <v>19</v>
      </c>
      <c r="E68" s="84"/>
      <c r="F68" s="43" t="s">
        <v>14</v>
      </c>
      <c r="G68" s="44"/>
      <c r="H68" s="80" t="s">
        <v>199</v>
      </c>
      <c r="I68" s="81"/>
      <c r="J68" s="82"/>
      <c r="K68" s="90">
        <v>244</v>
      </c>
      <c r="L68" s="91"/>
      <c r="M68" s="51">
        <f>SUM(M69)</f>
        <v>621.875</v>
      </c>
      <c r="N68" s="51">
        <f>SUM(N69)</f>
        <v>621.875</v>
      </c>
      <c r="O68" s="61"/>
    </row>
    <row r="69" spans="1:15" s="46" customFormat="1" ht="39" customHeight="1">
      <c r="A69" s="27"/>
      <c r="B69" s="17" t="s">
        <v>198</v>
      </c>
      <c r="C69" s="45"/>
      <c r="D69" s="78" t="s">
        <v>19</v>
      </c>
      <c r="E69" s="79"/>
      <c r="F69" s="41" t="s">
        <v>14</v>
      </c>
      <c r="G69" s="42"/>
      <c r="H69" s="75" t="s">
        <v>199</v>
      </c>
      <c r="I69" s="76"/>
      <c r="J69" s="77"/>
      <c r="K69" s="73">
        <v>244</v>
      </c>
      <c r="L69" s="74"/>
      <c r="M69" s="50">
        <v>621.875</v>
      </c>
      <c r="N69" s="50">
        <v>621.875</v>
      </c>
      <c r="O69" s="61"/>
    </row>
    <row r="70" spans="1:15" s="34" customFormat="1" ht="75.75" customHeight="1">
      <c r="A70" s="33"/>
      <c r="B70" s="30" t="s">
        <v>171</v>
      </c>
      <c r="C70" s="31"/>
      <c r="D70" s="89" t="s">
        <v>34</v>
      </c>
      <c r="E70" s="84"/>
      <c r="F70" s="43" t="s">
        <v>10</v>
      </c>
      <c r="G70" s="44"/>
      <c r="H70" s="80" t="s">
        <v>95</v>
      </c>
      <c r="I70" s="81"/>
      <c r="J70" s="82"/>
      <c r="K70" s="70" t="s">
        <v>11</v>
      </c>
      <c r="L70" s="72"/>
      <c r="M70" s="51">
        <f>SUM(M71)</f>
        <v>3972.1059999999998</v>
      </c>
      <c r="N70" s="32">
        <f>SUM(N71)</f>
        <v>3886.3000000000006</v>
      </c>
      <c r="O70" s="60"/>
    </row>
    <row r="71" spans="1:15" s="34" customFormat="1" ht="15.75">
      <c r="A71" s="33"/>
      <c r="B71" s="13" t="s">
        <v>35</v>
      </c>
      <c r="C71" s="31"/>
      <c r="D71" s="89" t="s">
        <v>34</v>
      </c>
      <c r="E71" s="84"/>
      <c r="F71" s="43" t="s">
        <v>34</v>
      </c>
      <c r="G71" s="44"/>
      <c r="H71" s="80" t="s">
        <v>95</v>
      </c>
      <c r="I71" s="81"/>
      <c r="J71" s="82"/>
      <c r="K71" s="70" t="s">
        <v>11</v>
      </c>
      <c r="L71" s="72"/>
      <c r="M71" s="32">
        <f>SUM(M72,M78,M80)</f>
        <v>3972.1059999999998</v>
      </c>
      <c r="N71" s="32">
        <f>SUM(N72,N78,N80)</f>
        <v>3886.3000000000006</v>
      </c>
      <c r="O71" s="60"/>
    </row>
    <row r="72" spans="1:15" s="34" customFormat="1" ht="25.5">
      <c r="A72" s="33"/>
      <c r="B72" s="13" t="s">
        <v>33</v>
      </c>
      <c r="C72" s="31"/>
      <c r="D72" s="89" t="s">
        <v>34</v>
      </c>
      <c r="E72" s="84"/>
      <c r="F72" s="43" t="s">
        <v>34</v>
      </c>
      <c r="G72" s="44"/>
      <c r="H72" s="80" t="s">
        <v>163</v>
      </c>
      <c r="I72" s="81"/>
      <c r="J72" s="82"/>
      <c r="K72" s="70" t="s">
        <v>11</v>
      </c>
      <c r="L72" s="72"/>
      <c r="M72" s="32">
        <f>SUM(M73:M77)</f>
        <v>3486</v>
      </c>
      <c r="N72" s="32">
        <f>SUM(N73:N77)</f>
        <v>3406.4000000000005</v>
      </c>
      <c r="O72" s="59"/>
    </row>
    <row r="73" spans="1:15" s="46" customFormat="1" ht="15.75">
      <c r="A73" s="27"/>
      <c r="B73" s="17" t="s">
        <v>128</v>
      </c>
      <c r="C73" s="45"/>
      <c r="D73" s="78" t="s">
        <v>34</v>
      </c>
      <c r="E73" s="79"/>
      <c r="F73" s="41" t="s">
        <v>34</v>
      </c>
      <c r="G73" s="42"/>
      <c r="H73" s="75" t="s">
        <v>163</v>
      </c>
      <c r="I73" s="76"/>
      <c r="J73" s="77"/>
      <c r="K73" s="85" t="s">
        <v>73</v>
      </c>
      <c r="L73" s="87"/>
      <c r="M73" s="29">
        <v>2372</v>
      </c>
      <c r="N73" s="29">
        <v>2357.3</v>
      </c>
      <c r="O73" s="61"/>
    </row>
    <row r="74" spans="1:15" s="46" customFormat="1" ht="25.5">
      <c r="A74" s="27"/>
      <c r="B74" s="17" t="s">
        <v>124</v>
      </c>
      <c r="C74" s="45"/>
      <c r="D74" s="78" t="s">
        <v>34</v>
      </c>
      <c r="E74" s="79"/>
      <c r="F74" s="41" t="s">
        <v>34</v>
      </c>
      <c r="G74" s="42"/>
      <c r="H74" s="75" t="s">
        <v>163</v>
      </c>
      <c r="I74" s="76"/>
      <c r="J74" s="77"/>
      <c r="K74" s="85" t="s">
        <v>125</v>
      </c>
      <c r="L74" s="87"/>
      <c r="M74" s="29">
        <v>716</v>
      </c>
      <c r="N74" s="29">
        <v>711.9</v>
      </c>
      <c r="O74" s="61"/>
    </row>
    <row r="75" spans="1:15" s="46" customFormat="1" ht="38.25">
      <c r="A75" s="27"/>
      <c r="B75" s="17" t="s">
        <v>66</v>
      </c>
      <c r="C75" s="45"/>
      <c r="D75" s="78" t="s">
        <v>34</v>
      </c>
      <c r="E75" s="79"/>
      <c r="F75" s="41" t="s">
        <v>34</v>
      </c>
      <c r="G75" s="42"/>
      <c r="H75" s="75" t="s">
        <v>163</v>
      </c>
      <c r="I75" s="76"/>
      <c r="J75" s="77"/>
      <c r="K75" s="85" t="s">
        <v>65</v>
      </c>
      <c r="L75" s="87"/>
      <c r="M75" s="29">
        <v>330</v>
      </c>
      <c r="N75" s="29">
        <v>270.3</v>
      </c>
      <c r="O75" s="61"/>
    </row>
    <row r="76" spans="1:15" s="46" customFormat="1" ht="26.25" customHeight="1">
      <c r="A76" s="27"/>
      <c r="B76" s="17" t="s">
        <v>174</v>
      </c>
      <c r="C76" s="45"/>
      <c r="D76" s="78" t="s">
        <v>34</v>
      </c>
      <c r="E76" s="88"/>
      <c r="F76" s="41" t="s">
        <v>34</v>
      </c>
      <c r="G76" s="42"/>
      <c r="H76" s="75" t="s">
        <v>163</v>
      </c>
      <c r="I76" s="76"/>
      <c r="J76" s="77"/>
      <c r="K76" s="85" t="s">
        <v>130</v>
      </c>
      <c r="L76" s="87"/>
      <c r="M76" s="29">
        <v>67</v>
      </c>
      <c r="N76" s="29">
        <v>66.8</v>
      </c>
      <c r="O76" s="61"/>
    </row>
    <row r="77" spans="1:15" s="46" customFormat="1" ht="26.25" customHeight="1">
      <c r="A77" s="27"/>
      <c r="B77" s="17" t="s">
        <v>182</v>
      </c>
      <c r="C77" s="45"/>
      <c r="D77" s="78" t="s">
        <v>34</v>
      </c>
      <c r="E77" s="88"/>
      <c r="F77" s="41" t="s">
        <v>34</v>
      </c>
      <c r="G77" s="42"/>
      <c r="H77" s="75" t="s">
        <v>163</v>
      </c>
      <c r="I77" s="76"/>
      <c r="J77" s="77"/>
      <c r="K77" s="85" t="s">
        <v>176</v>
      </c>
      <c r="L77" s="87"/>
      <c r="M77" s="29">
        <v>1</v>
      </c>
      <c r="N77" s="29">
        <v>0.1</v>
      </c>
      <c r="O77" s="61"/>
    </row>
    <row r="78" spans="1:15" s="34" customFormat="1" ht="30" customHeight="1">
      <c r="A78" s="33"/>
      <c r="B78" s="13" t="s">
        <v>143</v>
      </c>
      <c r="C78" s="31"/>
      <c r="D78" s="89" t="s">
        <v>34</v>
      </c>
      <c r="E78" s="84"/>
      <c r="F78" s="43" t="s">
        <v>34</v>
      </c>
      <c r="G78" s="44"/>
      <c r="H78" s="80" t="s">
        <v>164</v>
      </c>
      <c r="I78" s="81"/>
      <c r="J78" s="82"/>
      <c r="K78" s="70" t="s">
        <v>11</v>
      </c>
      <c r="L78" s="72"/>
      <c r="M78" s="32">
        <f>SUM(M79)</f>
        <v>169</v>
      </c>
      <c r="N78" s="32">
        <f>SUM(N79)</f>
        <v>168.5</v>
      </c>
      <c r="O78" s="59"/>
    </row>
    <row r="79" spans="1:15" s="46" customFormat="1" ht="36.75" customHeight="1">
      <c r="A79" s="27"/>
      <c r="B79" s="17" t="s">
        <v>66</v>
      </c>
      <c r="C79" s="45"/>
      <c r="D79" s="94" t="s">
        <v>34</v>
      </c>
      <c r="E79" s="79"/>
      <c r="F79" s="41" t="s">
        <v>34</v>
      </c>
      <c r="G79" s="42"/>
      <c r="H79" s="75" t="s">
        <v>164</v>
      </c>
      <c r="I79" s="76"/>
      <c r="J79" s="77"/>
      <c r="K79" s="85" t="s">
        <v>65</v>
      </c>
      <c r="L79" s="87"/>
      <c r="M79" s="29">
        <v>169</v>
      </c>
      <c r="N79" s="29">
        <v>168.5</v>
      </c>
      <c r="O79" s="61"/>
    </row>
    <row r="80" spans="1:15" s="34" customFormat="1" ht="44.25" customHeight="1">
      <c r="A80" s="33"/>
      <c r="B80" s="13" t="s">
        <v>142</v>
      </c>
      <c r="C80" s="31"/>
      <c r="D80" s="89" t="s">
        <v>34</v>
      </c>
      <c r="E80" s="84"/>
      <c r="F80" s="43" t="s">
        <v>34</v>
      </c>
      <c r="G80" s="44"/>
      <c r="H80" s="80" t="s">
        <v>165</v>
      </c>
      <c r="I80" s="81"/>
      <c r="J80" s="82"/>
      <c r="K80" s="70" t="s">
        <v>65</v>
      </c>
      <c r="L80" s="72"/>
      <c r="M80" s="51">
        <f>SUM(M81:M82)</f>
        <v>317.106</v>
      </c>
      <c r="N80" s="32">
        <f>SUM(N81:N82)</f>
        <v>311.4</v>
      </c>
      <c r="O80" s="60"/>
    </row>
    <row r="81" spans="1:15" s="46" customFormat="1" ht="24" customHeight="1">
      <c r="A81" s="27"/>
      <c r="B81" s="17" t="s">
        <v>128</v>
      </c>
      <c r="C81" s="45"/>
      <c r="D81" s="94" t="s">
        <v>34</v>
      </c>
      <c r="E81" s="79"/>
      <c r="F81" s="41" t="s">
        <v>34</v>
      </c>
      <c r="G81" s="42"/>
      <c r="H81" s="75" t="s">
        <v>165</v>
      </c>
      <c r="I81" s="76"/>
      <c r="J81" s="77"/>
      <c r="K81" s="85" t="s">
        <v>73</v>
      </c>
      <c r="L81" s="87"/>
      <c r="M81" s="50">
        <v>243.5</v>
      </c>
      <c r="N81" s="29">
        <v>239.2</v>
      </c>
      <c r="O81" s="62"/>
    </row>
    <row r="82" spans="1:15" s="46" customFormat="1" ht="30" customHeight="1">
      <c r="A82" s="27"/>
      <c r="B82" s="17" t="s">
        <v>124</v>
      </c>
      <c r="C82" s="45"/>
      <c r="D82" s="94" t="s">
        <v>34</v>
      </c>
      <c r="E82" s="79"/>
      <c r="F82" s="41" t="s">
        <v>34</v>
      </c>
      <c r="G82" s="42"/>
      <c r="H82" s="75" t="s">
        <v>165</v>
      </c>
      <c r="I82" s="76"/>
      <c r="J82" s="77"/>
      <c r="K82" s="85" t="s">
        <v>125</v>
      </c>
      <c r="L82" s="87"/>
      <c r="M82" s="50">
        <v>73.606</v>
      </c>
      <c r="N82" s="29">
        <v>72.2</v>
      </c>
      <c r="O82" s="62"/>
    </row>
    <row r="83" spans="1:15" s="46" customFormat="1" ht="42.75" customHeight="1">
      <c r="A83" s="27"/>
      <c r="B83" s="13" t="s">
        <v>203</v>
      </c>
      <c r="C83" s="45"/>
      <c r="D83" s="89" t="s">
        <v>17</v>
      </c>
      <c r="E83" s="84"/>
      <c r="F83" s="43" t="s">
        <v>38</v>
      </c>
      <c r="G83" s="44"/>
      <c r="H83" s="70" t="s">
        <v>204</v>
      </c>
      <c r="I83" s="71"/>
      <c r="J83" s="72"/>
      <c r="K83" s="70" t="s">
        <v>65</v>
      </c>
      <c r="L83" s="72"/>
      <c r="M83" s="32">
        <v>7</v>
      </c>
      <c r="N83" s="32">
        <v>7</v>
      </c>
      <c r="O83" s="62"/>
    </row>
    <row r="84" spans="1:15" s="46" customFormat="1" ht="42.75" customHeight="1">
      <c r="A84" s="27"/>
      <c r="B84" s="17" t="s">
        <v>66</v>
      </c>
      <c r="C84" s="45"/>
      <c r="D84" s="83" t="s">
        <v>17</v>
      </c>
      <c r="E84" s="84"/>
      <c r="F84" s="41" t="s">
        <v>38</v>
      </c>
      <c r="G84" s="44"/>
      <c r="H84" s="85" t="s">
        <v>204</v>
      </c>
      <c r="I84" s="86"/>
      <c r="J84" s="87"/>
      <c r="K84" s="85" t="s">
        <v>65</v>
      </c>
      <c r="L84" s="87"/>
      <c r="M84" s="29">
        <v>7</v>
      </c>
      <c r="N84" s="29">
        <v>7</v>
      </c>
      <c r="O84" s="62"/>
    </row>
    <row r="85" spans="1:15" ht="33" customHeight="1">
      <c r="A85" s="27"/>
      <c r="B85" s="38" t="s">
        <v>88</v>
      </c>
      <c r="C85" s="31"/>
      <c r="D85" s="85" t="s">
        <v>10</v>
      </c>
      <c r="E85" s="87"/>
      <c r="F85" s="85" t="s">
        <v>10</v>
      </c>
      <c r="G85" s="87"/>
      <c r="H85" s="70" t="s">
        <v>74</v>
      </c>
      <c r="I85" s="71"/>
      <c r="J85" s="72"/>
      <c r="K85" s="70" t="s">
        <v>11</v>
      </c>
      <c r="L85" s="72"/>
      <c r="M85" s="40">
        <f>SUM(M86+M126+M130+M138+M145)</f>
        <v>14589.01</v>
      </c>
      <c r="N85" s="40">
        <f>SUM(N86,N126,N130,N138,N145)</f>
        <v>12257.43</v>
      </c>
      <c r="O85" s="63"/>
    </row>
    <row r="86" spans="1:15" ht="15.75">
      <c r="A86" s="12" t="s">
        <v>7</v>
      </c>
      <c r="B86" s="13" t="s">
        <v>8</v>
      </c>
      <c r="C86" s="14"/>
      <c r="D86" s="93" t="s">
        <v>9</v>
      </c>
      <c r="E86" s="93"/>
      <c r="F86" s="93" t="s">
        <v>10</v>
      </c>
      <c r="G86" s="93"/>
      <c r="H86" s="93" t="s">
        <v>74</v>
      </c>
      <c r="I86" s="93"/>
      <c r="J86" s="93"/>
      <c r="K86" s="93" t="s">
        <v>11</v>
      </c>
      <c r="L86" s="93"/>
      <c r="M86" s="26">
        <f>SUM(M90)</f>
        <v>11382.71</v>
      </c>
      <c r="N86" s="26">
        <f>SUM(N90)</f>
        <v>9574.63</v>
      </c>
      <c r="O86" s="63"/>
    </row>
    <row r="87" spans="1:15" ht="51">
      <c r="A87" s="12"/>
      <c r="B87" s="13" t="s">
        <v>13</v>
      </c>
      <c r="C87" s="18"/>
      <c r="D87" s="93" t="s">
        <v>9</v>
      </c>
      <c r="E87" s="93"/>
      <c r="F87" s="93" t="s">
        <v>14</v>
      </c>
      <c r="G87" s="93"/>
      <c r="H87" s="93" t="s">
        <v>100</v>
      </c>
      <c r="I87" s="93"/>
      <c r="J87" s="93"/>
      <c r="K87" s="93" t="s">
        <v>11</v>
      </c>
      <c r="L87" s="93"/>
      <c r="M87" s="26">
        <v>0</v>
      </c>
      <c r="N87" s="26"/>
      <c r="O87" s="63"/>
    </row>
    <row r="88" spans="1:18" ht="25.5">
      <c r="A88" s="12"/>
      <c r="B88" s="17" t="s">
        <v>15</v>
      </c>
      <c r="C88" s="18"/>
      <c r="D88" s="92" t="s">
        <v>9</v>
      </c>
      <c r="E88" s="92"/>
      <c r="F88" s="92" t="s">
        <v>14</v>
      </c>
      <c r="G88" s="92"/>
      <c r="H88" s="92" t="s">
        <v>101</v>
      </c>
      <c r="I88" s="92"/>
      <c r="J88" s="92"/>
      <c r="K88" s="92" t="s">
        <v>11</v>
      </c>
      <c r="L88" s="92"/>
      <c r="M88" s="25">
        <v>0</v>
      </c>
      <c r="N88" s="25"/>
      <c r="O88" s="64"/>
      <c r="R88" s="21"/>
    </row>
    <row r="89" spans="1:15" ht="25.5">
      <c r="A89" s="12"/>
      <c r="B89" s="17" t="s">
        <v>62</v>
      </c>
      <c r="C89" s="18"/>
      <c r="D89" s="92" t="s">
        <v>9</v>
      </c>
      <c r="E89" s="92"/>
      <c r="F89" s="92" t="s">
        <v>14</v>
      </c>
      <c r="G89" s="92"/>
      <c r="H89" s="92" t="s">
        <v>101</v>
      </c>
      <c r="I89" s="92"/>
      <c r="J89" s="92"/>
      <c r="K89" s="92" t="s">
        <v>59</v>
      </c>
      <c r="L89" s="92"/>
      <c r="M89" s="25">
        <v>0</v>
      </c>
      <c r="N89" s="25"/>
      <c r="O89" s="64"/>
    </row>
    <row r="90" spans="1:15" ht="51">
      <c r="A90" s="12"/>
      <c r="B90" s="13" t="s">
        <v>16</v>
      </c>
      <c r="C90" s="18"/>
      <c r="D90" s="93" t="s">
        <v>9</v>
      </c>
      <c r="E90" s="93"/>
      <c r="F90" s="93" t="s">
        <v>10</v>
      </c>
      <c r="G90" s="93"/>
      <c r="H90" s="93" t="s">
        <v>100</v>
      </c>
      <c r="I90" s="93"/>
      <c r="J90" s="93"/>
      <c r="K90" s="93" t="s">
        <v>11</v>
      </c>
      <c r="L90" s="93"/>
      <c r="M90" s="40">
        <f>SUM(M91+M106+M109)</f>
        <v>11382.71</v>
      </c>
      <c r="N90" s="40">
        <f>SUM(N91+N106+N109)</f>
        <v>9574.63</v>
      </c>
      <c r="O90" s="63"/>
    </row>
    <row r="91" spans="1:15" ht="25.5">
      <c r="A91" s="12"/>
      <c r="B91" s="17" t="s">
        <v>82</v>
      </c>
      <c r="C91" s="16"/>
      <c r="D91" s="92" t="s">
        <v>9</v>
      </c>
      <c r="E91" s="92"/>
      <c r="F91" s="92" t="s">
        <v>17</v>
      </c>
      <c r="G91" s="92"/>
      <c r="H91" s="92" t="s">
        <v>100</v>
      </c>
      <c r="I91" s="92"/>
      <c r="J91" s="92"/>
      <c r="K91" s="92" t="s">
        <v>11</v>
      </c>
      <c r="L91" s="92"/>
      <c r="M91" s="32">
        <f>SUM(M92+M95+M102+M105)</f>
        <v>9696</v>
      </c>
      <c r="N91" s="32">
        <f>SUM(N92+N95+N102+N105)</f>
        <v>8041.799999999999</v>
      </c>
      <c r="O91" s="64"/>
    </row>
    <row r="92" spans="1:15" ht="25.5">
      <c r="A92" s="12"/>
      <c r="B92" s="13" t="s">
        <v>63</v>
      </c>
      <c r="C92" s="18"/>
      <c r="D92" s="93" t="s">
        <v>9</v>
      </c>
      <c r="E92" s="93"/>
      <c r="F92" s="93" t="s">
        <v>17</v>
      </c>
      <c r="G92" s="93"/>
      <c r="H92" s="93" t="s">
        <v>102</v>
      </c>
      <c r="I92" s="93"/>
      <c r="J92" s="93"/>
      <c r="K92" s="93" t="s">
        <v>11</v>
      </c>
      <c r="L92" s="93"/>
      <c r="M92" s="69">
        <f>SUM(M93:M94)</f>
        <v>7056</v>
      </c>
      <c r="N92" s="69">
        <f>SUM(N93:N94)</f>
        <v>5897.2</v>
      </c>
      <c r="O92" s="63"/>
    </row>
    <row r="93" spans="1:15" ht="25.5">
      <c r="A93" s="12"/>
      <c r="B93" s="17" t="s">
        <v>126</v>
      </c>
      <c r="C93" s="19"/>
      <c r="D93" s="92" t="s">
        <v>9</v>
      </c>
      <c r="E93" s="92"/>
      <c r="F93" s="92" t="s">
        <v>17</v>
      </c>
      <c r="G93" s="92"/>
      <c r="H93" s="92" t="s">
        <v>102</v>
      </c>
      <c r="I93" s="92"/>
      <c r="J93" s="92"/>
      <c r="K93" s="92" t="s">
        <v>61</v>
      </c>
      <c r="L93" s="92"/>
      <c r="M93" s="20">
        <v>5420</v>
      </c>
      <c r="N93" s="20">
        <v>4535.7</v>
      </c>
      <c r="O93" s="64"/>
    </row>
    <row r="94" spans="1:15" ht="25.5">
      <c r="A94" s="12"/>
      <c r="B94" s="17" t="s">
        <v>124</v>
      </c>
      <c r="C94" s="19"/>
      <c r="D94" s="85" t="s">
        <v>9</v>
      </c>
      <c r="E94" s="87"/>
      <c r="F94" s="41" t="s">
        <v>17</v>
      </c>
      <c r="G94" s="42"/>
      <c r="H94" s="92" t="s">
        <v>102</v>
      </c>
      <c r="I94" s="92"/>
      <c r="J94" s="92"/>
      <c r="K94" s="85" t="s">
        <v>127</v>
      </c>
      <c r="L94" s="87"/>
      <c r="M94" s="20">
        <v>1636</v>
      </c>
      <c r="N94" s="20">
        <v>1361.5</v>
      </c>
      <c r="O94" s="64"/>
    </row>
    <row r="95" spans="1:15" ht="25.5">
      <c r="A95" s="12"/>
      <c r="B95" s="13" t="s">
        <v>64</v>
      </c>
      <c r="C95" s="19"/>
      <c r="D95" s="70" t="s">
        <v>9</v>
      </c>
      <c r="E95" s="72"/>
      <c r="F95" s="70" t="s">
        <v>17</v>
      </c>
      <c r="G95" s="72"/>
      <c r="H95" s="85" t="s">
        <v>103</v>
      </c>
      <c r="I95" s="86"/>
      <c r="J95" s="87"/>
      <c r="K95" s="70" t="s">
        <v>11</v>
      </c>
      <c r="L95" s="72"/>
      <c r="M95" s="69">
        <f>SUM(M96:M101)</f>
        <v>2233</v>
      </c>
      <c r="N95" s="69">
        <f>SUM(N96:N101)</f>
        <v>1811.2</v>
      </c>
      <c r="O95" s="63"/>
    </row>
    <row r="96" spans="1:15" ht="25.5">
      <c r="A96" s="12"/>
      <c r="B96" s="17" t="s">
        <v>129</v>
      </c>
      <c r="C96" s="19"/>
      <c r="D96" s="85" t="s">
        <v>9</v>
      </c>
      <c r="E96" s="87"/>
      <c r="F96" s="85" t="s">
        <v>17</v>
      </c>
      <c r="G96" s="87"/>
      <c r="H96" s="85" t="s">
        <v>103</v>
      </c>
      <c r="I96" s="86"/>
      <c r="J96" s="87"/>
      <c r="K96" s="85" t="s">
        <v>61</v>
      </c>
      <c r="L96" s="87"/>
      <c r="M96" s="20">
        <v>482</v>
      </c>
      <c r="N96" s="20">
        <v>466.9</v>
      </c>
      <c r="O96" s="64"/>
    </row>
    <row r="97" spans="1:15" ht="25.5">
      <c r="A97" s="12"/>
      <c r="B97" s="17" t="s">
        <v>124</v>
      </c>
      <c r="C97" s="19"/>
      <c r="D97" s="85" t="s">
        <v>9</v>
      </c>
      <c r="E97" s="87"/>
      <c r="F97" s="85" t="s">
        <v>17</v>
      </c>
      <c r="G97" s="87"/>
      <c r="H97" s="85" t="s">
        <v>103</v>
      </c>
      <c r="I97" s="86"/>
      <c r="J97" s="87"/>
      <c r="K97" s="85" t="s">
        <v>127</v>
      </c>
      <c r="L97" s="87"/>
      <c r="M97" s="20">
        <v>146</v>
      </c>
      <c r="N97" s="20">
        <v>136.4</v>
      </c>
      <c r="O97" s="64"/>
    </row>
    <row r="98" spans="1:15" ht="25.5">
      <c r="A98" s="12"/>
      <c r="B98" s="17" t="s">
        <v>71</v>
      </c>
      <c r="C98" s="19"/>
      <c r="D98" s="85" t="s">
        <v>9</v>
      </c>
      <c r="E98" s="87"/>
      <c r="F98" s="85" t="s">
        <v>17</v>
      </c>
      <c r="G98" s="87"/>
      <c r="H98" s="85" t="s">
        <v>103</v>
      </c>
      <c r="I98" s="86"/>
      <c r="J98" s="87"/>
      <c r="K98" s="85" t="s">
        <v>72</v>
      </c>
      <c r="L98" s="87"/>
      <c r="M98" s="20">
        <v>35</v>
      </c>
      <c r="N98" s="20">
        <v>6</v>
      </c>
      <c r="O98" s="64"/>
    </row>
    <row r="99" spans="1:15" ht="38.25">
      <c r="A99" s="12"/>
      <c r="B99" s="17" t="s">
        <v>149</v>
      </c>
      <c r="C99" s="19"/>
      <c r="D99" s="85" t="s">
        <v>9</v>
      </c>
      <c r="E99" s="87"/>
      <c r="F99" s="85" t="s">
        <v>17</v>
      </c>
      <c r="G99" s="87"/>
      <c r="H99" s="85" t="s">
        <v>103</v>
      </c>
      <c r="I99" s="86"/>
      <c r="J99" s="87"/>
      <c r="K99" s="85" t="s">
        <v>65</v>
      </c>
      <c r="L99" s="87"/>
      <c r="M99" s="20">
        <v>1466</v>
      </c>
      <c r="N99" s="20">
        <v>1129.2</v>
      </c>
      <c r="O99" s="64"/>
    </row>
    <row r="100" spans="1:15" ht="29.25" customHeight="1">
      <c r="A100" s="12"/>
      <c r="B100" s="17" t="s">
        <v>174</v>
      </c>
      <c r="C100" s="19"/>
      <c r="D100" s="85" t="s">
        <v>9</v>
      </c>
      <c r="E100" s="87"/>
      <c r="F100" s="41" t="s">
        <v>17</v>
      </c>
      <c r="G100" s="42"/>
      <c r="H100" s="85" t="s">
        <v>103</v>
      </c>
      <c r="I100" s="86"/>
      <c r="J100" s="87"/>
      <c r="K100" s="85" t="s">
        <v>130</v>
      </c>
      <c r="L100" s="87"/>
      <c r="M100" s="20">
        <v>90</v>
      </c>
      <c r="N100" s="20">
        <v>59.4</v>
      </c>
      <c r="O100" s="64"/>
    </row>
    <row r="101" spans="1:15" ht="17.25" customHeight="1">
      <c r="A101" s="12"/>
      <c r="B101" s="17" t="s">
        <v>118</v>
      </c>
      <c r="C101" s="19"/>
      <c r="D101" s="85" t="s">
        <v>9</v>
      </c>
      <c r="E101" s="87"/>
      <c r="F101" s="41" t="s">
        <v>17</v>
      </c>
      <c r="G101" s="42"/>
      <c r="H101" s="85" t="s">
        <v>103</v>
      </c>
      <c r="I101" s="86"/>
      <c r="J101" s="87"/>
      <c r="K101" s="85" t="s">
        <v>89</v>
      </c>
      <c r="L101" s="87"/>
      <c r="M101" s="20">
        <v>14</v>
      </c>
      <c r="N101" s="20">
        <v>13.3</v>
      </c>
      <c r="O101" s="64"/>
    </row>
    <row r="102" spans="1:15" ht="42" customHeight="1">
      <c r="A102" s="12"/>
      <c r="B102" s="13" t="s">
        <v>18</v>
      </c>
      <c r="C102" s="18"/>
      <c r="D102" s="93" t="s">
        <v>9</v>
      </c>
      <c r="E102" s="93"/>
      <c r="F102" s="93" t="s">
        <v>17</v>
      </c>
      <c r="G102" s="93"/>
      <c r="H102" s="93" t="s">
        <v>104</v>
      </c>
      <c r="I102" s="93"/>
      <c r="J102" s="93"/>
      <c r="K102" s="93" t="s">
        <v>11</v>
      </c>
      <c r="L102" s="93"/>
      <c r="M102" s="69">
        <f>SUM(M103:M104)</f>
        <v>406</v>
      </c>
      <c r="N102" s="69">
        <f>SUM(N103:N104)</f>
        <v>332.4</v>
      </c>
      <c r="O102" s="63"/>
    </row>
    <row r="103" spans="1:15" ht="25.5">
      <c r="A103" s="12"/>
      <c r="B103" s="17" t="s">
        <v>126</v>
      </c>
      <c r="C103" s="18"/>
      <c r="D103" s="92" t="s">
        <v>9</v>
      </c>
      <c r="E103" s="92"/>
      <c r="F103" s="92" t="s">
        <v>17</v>
      </c>
      <c r="G103" s="92"/>
      <c r="H103" s="92" t="s">
        <v>104</v>
      </c>
      <c r="I103" s="92"/>
      <c r="J103" s="92"/>
      <c r="K103" s="92" t="s">
        <v>61</v>
      </c>
      <c r="L103" s="92"/>
      <c r="M103" s="20">
        <v>311</v>
      </c>
      <c r="N103" s="20">
        <v>256.2</v>
      </c>
      <c r="O103" s="64"/>
    </row>
    <row r="104" spans="1:15" ht="27.75" customHeight="1">
      <c r="A104" s="12"/>
      <c r="B104" s="17" t="s">
        <v>124</v>
      </c>
      <c r="C104" s="18"/>
      <c r="D104" s="85" t="s">
        <v>9</v>
      </c>
      <c r="E104" s="87"/>
      <c r="F104" s="41" t="s">
        <v>17</v>
      </c>
      <c r="G104" s="42"/>
      <c r="H104" s="92" t="s">
        <v>104</v>
      </c>
      <c r="I104" s="92"/>
      <c r="J104" s="92"/>
      <c r="K104" s="85" t="s">
        <v>127</v>
      </c>
      <c r="L104" s="87"/>
      <c r="M104" s="20">
        <v>95</v>
      </c>
      <c r="N104" s="20">
        <v>76.2</v>
      </c>
      <c r="O104" s="64"/>
    </row>
    <row r="105" spans="1:15" s="34" customFormat="1" ht="44.25" customHeight="1">
      <c r="A105" s="47"/>
      <c r="B105" s="13" t="s">
        <v>173</v>
      </c>
      <c r="C105" s="16"/>
      <c r="D105" s="70" t="s">
        <v>9</v>
      </c>
      <c r="E105" s="72"/>
      <c r="F105" s="43" t="s">
        <v>17</v>
      </c>
      <c r="G105" s="44"/>
      <c r="H105" s="70" t="s">
        <v>181</v>
      </c>
      <c r="I105" s="71"/>
      <c r="J105" s="72"/>
      <c r="K105" s="70" t="s">
        <v>65</v>
      </c>
      <c r="L105" s="72"/>
      <c r="M105" s="69">
        <v>1</v>
      </c>
      <c r="N105" s="69">
        <v>1</v>
      </c>
      <c r="O105" s="63"/>
    </row>
    <row r="106" spans="1:15" ht="15.75">
      <c r="A106" s="12"/>
      <c r="B106" s="13" t="s">
        <v>20</v>
      </c>
      <c r="C106" s="18"/>
      <c r="D106" s="70" t="s">
        <v>9</v>
      </c>
      <c r="E106" s="72"/>
      <c r="F106" s="70" t="s">
        <v>57</v>
      </c>
      <c r="G106" s="72"/>
      <c r="H106" s="70" t="s">
        <v>105</v>
      </c>
      <c r="I106" s="71"/>
      <c r="J106" s="72"/>
      <c r="K106" s="70" t="s">
        <v>11</v>
      </c>
      <c r="L106" s="72"/>
      <c r="M106" s="69">
        <v>50</v>
      </c>
      <c r="N106" s="69">
        <v>0</v>
      </c>
      <c r="O106" s="63"/>
    </row>
    <row r="107" spans="1:15" ht="15.75" customHeight="1">
      <c r="A107" s="12"/>
      <c r="B107" s="17" t="s">
        <v>67</v>
      </c>
      <c r="C107" s="18"/>
      <c r="D107" s="85" t="s">
        <v>9</v>
      </c>
      <c r="E107" s="87"/>
      <c r="F107" s="85" t="s">
        <v>57</v>
      </c>
      <c r="G107" s="87"/>
      <c r="H107" s="85" t="s">
        <v>105</v>
      </c>
      <c r="I107" s="86"/>
      <c r="J107" s="87"/>
      <c r="K107" s="85" t="s">
        <v>11</v>
      </c>
      <c r="L107" s="87"/>
      <c r="M107" s="20">
        <v>50</v>
      </c>
      <c r="N107" s="20">
        <v>0</v>
      </c>
      <c r="O107" s="64"/>
    </row>
    <row r="108" spans="1:15" ht="15.75" customHeight="1">
      <c r="A108" s="12"/>
      <c r="B108" s="17" t="s">
        <v>69</v>
      </c>
      <c r="C108" s="18"/>
      <c r="D108" s="85" t="s">
        <v>9</v>
      </c>
      <c r="E108" s="87"/>
      <c r="F108" s="85" t="s">
        <v>57</v>
      </c>
      <c r="G108" s="87"/>
      <c r="H108" s="85" t="s">
        <v>105</v>
      </c>
      <c r="I108" s="86"/>
      <c r="J108" s="87"/>
      <c r="K108" s="85" t="s">
        <v>68</v>
      </c>
      <c r="L108" s="87"/>
      <c r="M108" s="20">
        <v>50</v>
      </c>
      <c r="N108" s="20">
        <v>0</v>
      </c>
      <c r="O108" s="64"/>
    </row>
    <row r="109" spans="1:15" ht="15.75">
      <c r="A109" s="12"/>
      <c r="B109" s="13" t="s">
        <v>50</v>
      </c>
      <c r="C109" s="18"/>
      <c r="D109" s="85" t="s">
        <v>9</v>
      </c>
      <c r="E109" s="87"/>
      <c r="F109" s="85" t="s">
        <v>58</v>
      </c>
      <c r="G109" s="87"/>
      <c r="H109" s="85" t="s">
        <v>106</v>
      </c>
      <c r="I109" s="86"/>
      <c r="J109" s="87"/>
      <c r="K109" s="85" t="s">
        <v>11</v>
      </c>
      <c r="L109" s="87"/>
      <c r="M109" s="40">
        <f>SUM(M110+M118+M120+M122+M123+M125+M121)</f>
        <v>1636.71</v>
      </c>
      <c r="N109" s="32">
        <f>SUM(N110+N118+N120+N122+N123+N125+N121)</f>
        <v>1532.8300000000002</v>
      </c>
      <c r="O109" s="63"/>
    </row>
    <row r="110" spans="1:15" ht="76.5">
      <c r="A110" s="12"/>
      <c r="B110" s="13" t="s">
        <v>93</v>
      </c>
      <c r="C110" s="18"/>
      <c r="D110" s="70" t="s">
        <v>9</v>
      </c>
      <c r="E110" s="72"/>
      <c r="F110" s="70" t="s">
        <v>58</v>
      </c>
      <c r="G110" s="72"/>
      <c r="H110" s="70" t="s">
        <v>107</v>
      </c>
      <c r="I110" s="71"/>
      <c r="J110" s="72"/>
      <c r="K110" s="70" t="s">
        <v>11</v>
      </c>
      <c r="L110" s="72"/>
      <c r="M110" s="26">
        <f>SUM(M111:M117)</f>
        <v>407.44000000000005</v>
      </c>
      <c r="N110" s="26">
        <f>SUM(N111:N117)</f>
        <v>407.44000000000005</v>
      </c>
      <c r="O110" s="63"/>
    </row>
    <row r="111" spans="1:15" ht="25.5">
      <c r="A111" s="12"/>
      <c r="B111" s="17" t="s">
        <v>150</v>
      </c>
      <c r="C111" s="18"/>
      <c r="D111" s="85" t="s">
        <v>9</v>
      </c>
      <c r="E111" s="87"/>
      <c r="F111" s="85" t="s">
        <v>58</v>
      </c>
      <c r="G111" s="87"/>
      <c r="H111" s="85" t="s">
        <v>108</v>
      </c>
      <c r="I111" s="71"/>
      <c r="J111" s="72"/>
      <c r="K111" s="85" t="s">
        <v>60</v>
      </c>
      <c r="L111" s="72"/>
      <c r="M111" s="20">
        <v>51.3</v>
      </c>
      <c r="N111" s="20">
        <v>51.3</v>
      </c>
      <c r="O111" s="64"/>
    </row>
    <row r="112" spans="1:15" ht="25.5">
      <c r="A112" s="12"/>
      <c r="B112" s="17" t="s">
        <v>75</v>
      </c>
      <c r="C112" s="18"/>
      <c r="D112" s="85" t="s">
        <v>9</v>
      </c>
      <c r="E112" s="72"/>
      <c r="F112" s="85" t="s">
        <v>58</v>
      </c>
      <c r="G112" s="87"/>
      <c r="H112" s="85" t="s">
        <v>109</v>
      </c>
      <c r="I112" s="71"/>
      <c r="J112" s="72"/>
      <c r="K112" s="85" t="s">
        <v>60</v>
      </c>
      <c r="L112" s="72"/>
      <c r="M112" s="20">
        <v>43.4</v>
      </c>
      <c r="N112" s="20">
        <v>43.4</v>
      </c>
      <c r="O112" s="64"/>
    </row>
    <row r="113" spans="1:15" ht="38.25" customHeight="1">
      <c r="A113" s="12"/>
      <c r="B113" s="17" t="s">
        <v>76</v>
      </c>
      <c r="C113" s="18"/>
      <c r="D113" s="85" t="s">
        <v>9</v>
      </c>
      <c r="E113" s="72"/>
      <c r="F113" s="85" t="s">
        <v>58</v>
      </c>
      <c r="G113" s="87"/>
      <c r="H113" s="85" t="s">
        <v>110</v>
      </c>
      <c r="I113" s="71"/>
      <c r="J113" s="72"/>
      <c r="K113" s="85" t="s">
        <v>60</v>
      </c>
      <c r="L113" s="72"/>
      <c r="M113" s="25">
        <v>38.99</v>
      </c>
      <c r="N113" s="25">
        <v>38.99</v>
      </c>
      <c r="O113" s="64"/>
    </row>
    <row r="114" spans="1:15" ht="25.5">
      <c r="A114" s="12"/>
      <c r="B114" s="17" t="s">
        <v>92</v>
      </c>
      <c r="C114" s="18"/>
      <c r="D114" s="85" t="s">
        <v>9</v>
      </c>
      <c r="E114" s="72"/>
      <c r="F114" s="85" t="s">
        <v>58</v>
      </c>
      <c r="G114" s="87"/>
      <c r="H114" s="85" t="s">
        <v>111</v>
      </c>
      <c r="I114" s="71"/>
      <c r="J114" s="72"/>
      <c r="K114" s="85" t="s">
        <v>60</v>
      </c>
      <c r="L114" s="72"/>
      <c r="M114" s="20">
        <v>60.5</v>
      </c>
      <c r="N114" s="20">
        <v>60.5</v>
      </c>
      <c r="O114" s="64"/>
    </row>
    <row r="115" spans="1:15" ht="24" customHeight="1">
      <c r="A115" s="12"/>
      <c r="B115" s="17" t="s">
        <v>77</v>
      </c>
      <c r="C115" s="18"/>
      <c r="D115" s="85" t="s">
        <v>9</v>
      </c>
      <c r="E115" s="72"/>
      <c r="F115" s="85" t="s">
        <v>58</v>
      </c>
      <c r="G115" s="87"/>
      <c r="H115" s="85" t="s">
        <v>112</v>
      </c>
      <c r="I115" s="71"/>
      <c r="J115" s="72"/>
      <c r="K115" s="85" t="s">
        <v>60</v>
      </c>
      <c r="L115" s="72"/>
      <c r="M115" s="20">
        <v>63.3</v>
      </c>
      <c r="N115" s="20">
        <v>63.3</v>
      </c>
      <c r="O115" s="64"/>
    </row>
    <row r="116" spans="1:15" ht="25.5">
      <c r="A116" s="12"/>
      <c r="B116" s="17" t="s">
        <v>78</v>
      </c>
      <c r="C116" s="18"/>
      <c r="D116" s="85" t="s">
        <v>9</v>
      </c>
      <c r="E116" s="72"/>
      <c r="F116" s="85" t="s">
        <v>58</v>
      </c>
      <c r="G116" s="87"/>
      <c r="H116" s="85" t="s">
        <v>113</v>
      </c>
      <c r="I116" s="71"/>
      <c r="J116" s="72"/>
      <c r="K116" s="85" t="s">
        <v>60</v>
      </c>
      <c r="L116" s="72"/>
      <c r="M116" s="25">
        <v>113.35</v>
      </c>
      <c r="N116" s="25">
        <v>113.35</v>
      </c>
      <c r="O116" s="64"/>
    </row>
    <row r="117" spans="1:15" ht="43.5" customHeight="1">
      <c r="A117" s="12"/>
      <c r="B117" s="17" t="s">
        <v>145</v>
      </c>
      <c r="C117" s="18"/>
      <c r="D117" s="85" t="s">
        <v>9</v>
      </c>
      <c r="E117" s="87"/>
      <c r="F117" s="41" t="s">
        <v>58</v>
      </c>
      <c r="G117" s="42"/>
      <c r="H117" s="85" t="s">
        <v>178</v>
      </c>
      <c r="I117" s="86"/>
      <c r="J117" s="87"/>
      <c r="K117" s="85" t="s">
        <v>60</v>
      </c>
      <c r="L117" s="87"/>
      <c r="M117" s="20">
        <v>36.6</v>
      </c>
      <c r="N117" s="20">
        <v>36.6</v>
      </c>
      <c r="O117" s="64"/>
    </row>
    <row r="118" spans="1:15" ht="38.25">
      <c r="A118" s="47"/>
      <c r="B118" s="13" t="s">
        <v>51</v>
      </c>
      <c r="C118" s="48"/>
      <c r="D118" s="70" t="s">
        <v>9</v>
      </c>
      <c r="E118" s="72"/>
      <c r="F118" s="70" t="s">
        <v>58</v>
      </c>
      <c r="G118" s="72"/>
      <c r="H118" s="70" t="s">
        <v>114</v>
      </c>
      <c r="I118" s="71"/>
      <c r="J118" s="72"/>
      <c r="K118" s="70" t="s">
        <v>11</v>
      </c>
      <c r="L118" s="72"/>
      <c r="M118" s="69">
        <v>100</v>
      </c>
      <c r="N118" s="69">
        <f>SUM(N119)</f>
        <v>90.6</v>
      </c>
      <c r="O118" s="63"/>
    </row>
    <row r="119" spans="1:15" ht="38.25" customHeight="1">
      <c r="A119" s="12"/>
      <c r="B119" s="17" t="s">
        <v>151</v>
      </c>
      <c r="C119" s="22"/>
      <c r="D119" s="85" t="s">
        <v>9</v>
      </c>
      <c r="E119" s="87"/>
      <c r="F119" s="85" t="s">
        <v>58</v>
      </c>
      <c r="G119" s="87"/>
      <c r="H119" s="85" t="s">
        <v>114</v>
      </c>
      <c r="I119" s="86"/>
      <c r="J119" s="87"/>
      <c r="K119" s="85" t="s">
        <v>65</v>
      </c>
      <c r="L119" s="87"/>
      <c r="M119" s="20">
        <v>100</v>
      </c>
      <c r="N119" s="20">
        <v>90.6</v>
      </c>
      <c r="O119" s="64"/>
    </row>
    <row r="120" spans="1:15" ht="21.75" customHeight="1">
      <c r="A120" s="47"/>
      <c r="B120" s="13" t="s">
        <v>175</v>
      </c>
      <c r="C120" s="48"/>
      <c r="D120" s="70" t="s">
        <v>9</v>
      </c>
      <c r="E120" s="72"/>
      <c r="F120" s="70" t="s">
        <v>58</v>
      </c>
      <c r="G120" s="72"/>
      <c r="H120" s="70" t="s">
        <v>115</v>
      </c>
      <c r="I120" s="71"/>
      <c r="J120" s="72"/>
      <c r="K120" s="70" t="s">
        <v>176</v>
      </c>
      <c r="L120" s="72"/>
      <c r="M120" s="26">
        <v>25.98</v>
      </c>
      <c r="N120" s="26">
        <v>19.7</v>
      </c>
      <c r="O120" s="63"/>
    </row>
    <row r="121" spans="1:15" ht="33.75" customHeight="1">
      <c r="A121" s="47"/>
      <c r="B121" s="13" t="s">
        <v>151</v>
      </c>
      <c r="C121" s="48"/>
      <c r="D121" s="70" t="s">
        <v>9</v>
      </c>
      <c r="E121" s="72"/>
      <c r="F121" s="43" t="s">
        <v>58</v>
      </c>
      <c r="G121" s="44"/>
      <c r="H121" s="70" t="s">
        <v>115</v>
      </c>
      <c r="I121" s="71"/>
      <c r="J121" s="72"/>
      <c r="K121" s="70" t="s">
        <v>65</v>
      </c>
      <c r="L121" s="72"/>
      <c r="M121" s="69">
        <v>34.3</v>
      </c>
      <c r="N121" s="69">
        <v>34.3</v>
      </c>
      <c r="O121" s="63"/>
    </row>
    <row r="122" spans="1:15" ht="21.75" customHeight="1">
      <c r="A122" s="47"/>
      <c r="B122" s="13" t="s">
        <v>201</v>
      </c>
      <c r="C122" s="48"/>
      <c r="D122" s="70" t="s">
        <v>9</v>
      </c>
      <c r="E122" s="72"/>
      <c r="F122" s="43" t="s">
        <v>58</v>
      </c>
      <c r="G122" s="44"/>
      <c r="H122" s="70" t="s">
        <v>205</v>
      </c>
      <c r="I122" s="71"/>
      <c r="J122" s="72"/>
      <c r="K122" s="70" t="s">
        <v>202</v>
      </c>
      <c r="L122" s="72"/>
      <c r="M122" s="26">
        <v>670.08</v>
      </c>
      <c r="N122" s="26">
        <v>670.08</v>
      </c>
      <c r="O122" s="63"/>
    </row>
    <row r="123" spans="1:15" ht="25.5" customHeight="1">
      <c r="A123" s="47"/>
      <c r="B123" s="13" t="s">
        <v>70</v>
      </c>
      <c r="C123" s="48"/>
      <c r="D123" s="70" t="s">
        <v>9</v>
      </c>
      <c r="E123" s="72"/>
      <c r="F123" s="70" t="s">
        <v>58</v>
      </c>
      <c r="G123" s="72"/>
      <c r="H123" s="70" t="s">
        <v>116</v>
      </c>
      <c r="I123" s="71"/>
      <c r="J123" s="72"/>
      <c r="K123" s="70" t="s">
        <v>11</v>
      </c>
      <c r="L123" s="72"/>
      <c r="M123" s="26">
        <v>48.91</v>
      </c>
      <c r="N123" s="26">
        <v>48.91</v>
      </c>
      <c r="O123" s="63"/>
    </row>
    <row r="124" spans="1:15" s="46" customFormat="1" ht="25.5" customHeight="1">
      <c r="A124" s="12"/>
      <c r="B124" s="17" t="s">
        <v>151</v>
      </c>
      <c r="C124" s="22"/>
      <c r="D124" s="85" t="s">
        <v>9</v>
      </c>
      <c r="E124" s="87"/>
      <c r="F124" s="41" t="s">
        <v>58</v>
      </c>
      <c r="G124" s="42"/>
      <c r="H124" s="85" t="s">
        <v>116</v>
      </c>
      <c r="I124" s="86"/>
      <c r="J124" s="87"/>
      <c r="K124" s="85" t="s">
        <v>65</v>
      </c>
      <c r="L124" s="87"/>
      <c r="M124" s="25">
        <v>48.91</v>
      </c>
      <c r="N124" s="25">
        <v>48.91</v>
      </c>
      <c r="O124" s="64"/>
    </row>
    <row r="125" spans="1:15" s="46" customFormat="1" ht="25.5" customHeight="1">
      <c r="A125" s="12"/>
      <c r="B125" s="13" t="s">
        <v>206</v>
      </c>
      <c r="C125" s="48"/>
      <c r="D125" s="70" t="s">
        <v>9</v>
      </c>
      <c r="E125" s="72"/>
      <c r="F125" s="43" t="s">
        <v>58</v>
      </c>
      <c r="G125" s="44"/>
      <c r="H125" s="70" t="s">
        <v>207</v>
      </c>
      <c r="I125" s="71"/>
      <c r="J125" s="72"/>
      <c r="K125" s="70" t="s">
        <v>65</v>
      </c>
      <c r="L125" s="72"/>
      <c r="M125" s="69">
        <v>350</v>
      </c>
      <c r="N125" s="69">
        <v>261.8</v>
      </c>
      <c r="O125" s="64"/>
    </row>
    <row r="126" spans="1:15" ht="15.75">
      <c r="A126" s="12" t="s">
        <v>21</v>
      </c>
      <c r="B126" s="13" t="s">
        <v>39</v>
      </c>
      <c r="C126" s="19"/>
      <c r="D126" s="93" t="s">
        <v>23</v>
      </c>
      <c r="E126" s="93"/>
      <c r="F126" s="93" t="s">
        <v>14</v>
      </c>
      <c r="G126" s="93"/>
      <c r="H126" s="93" t="s">
        <v>106</v>
      </c>
      <c r="I126" s="93"/>
      <c r="J126" s="93"/>
      <c r="K126" s="93" t="s">
        <v>11</v>
      </c>
      <c r="L126" s="93"/>
      <c r="M126" s="69">
        <v>233.7</v>
      </c>
      <c r="N126" s="69">
        <f>SUM(N128:N129)</f>
        <v>233.7</v>
      </c>
      <c r="O126" s="63"/>
    </row>
    <row r="127" spans="1:15" ht="38.25">
      <c r="A127" s="12"/>
      <c r="B127" s="17" t="s">
        <v>40</v>
      </c>
      <c r="C127" s="16"/>
      <c r="D127" s="92" t="s">
        <v>23</v>
      </c>
      <c r="E127" s="92"/>
      <c r="F127" s="92" t="s">
        <v>14</v>
      </c>
      <c r="G127" s="92"/>
      <c r="H127" s="92" t="s">
        <v>117</v>
      </c>
      <c r="I127" s="92"/>
      <c r="J127" s="92"/>
      <c r="K127" s="92" t="s">
        <v>12</v>
      </c>
      <c r="L127" s="92"/>
      <c r="M127" s="20">
        <f>SUM(M128:M129)</f>
        <v>233.7</v>
      </c>
      <c r="N127" s="20">
        <f>SUM(N128:N129)</f>
        <v>233.7</v>
      </c>
      <c r="O127" s="64"/>
    </row>
    <row r="128" spans="1:15" ht="27" customHeight="1">
      <c r="A128" s="12"/>
      <c r="B128" s="17" t="s">
        <v>126</v>
      </c>
      <c r="C128" s="19"/>
      <c r="D128" s="92" t="s">
        <v>23</v>
      </c>
      <c r="E128" s="92"/>
      <c r="F128" s="92" t="s">
        <v>14</v>
      </c>
      <c r="G128" s="92"/>
      <c r="H128" s="92" t="s">
        <v>117</v>
      </c>
      <c r="I128" s="92"/>
      <c r="J128" s="92"/>
      <c r="K128" s="92" t="s">
        <v>61</v>
      </c>
      <c r="L128" s="92"/>
      <c r="M128" s="20">
        <v>179.5</v>
      </c>
      <c r="N128" s="20">
        <v>179.5</v>
      </c>
      <c r="O128" s="64"/>
    </row>
    <row r="129" spans="1:15" ht="27" customHeight="1">
      <c r="A129" s="12"/>
      <c r="B129" s="17" t="s">
        <v>124</v>
      </c>
      <c r="C129" s="19"/>
      <c r="D129" s="85" t="s">
        <v>23</v>
      </c>
      <c r="E129" s="87"/>
      <c r="F129" s="85" t="s">
        <v>14</v>
      </c>
      <c r="G129" s="87"/>
      <c r="H129" s="92" t="s">
        <v>117</v>
      </c>
      <c r="I129" s="92"/>
      <c r="J129" s="92"/>
      <c r="K129" s="85" t="s">
        <v>65</v>
      </c>
      <c r="L129" s="87"/>
      <c r="M129" s="20">
        <v>54.2</v>
      </c>
      <c r="N129" s="20">
        <v>54.2</v>
      </c>
      <c r="O129" s="64"/>
    </row>
    <row r="130" spans="1:15" ht="25.5" customHeight="1">
      <c r="A130" s="12" t="s">
        <v>26</v>
      </c>
      <c r="B130" s="13" t="s">
        <v>22</v>
      </c>
      <c r="C130" s="19"/>
      <c r="D130" s="93" t="s">
        <v>14</v>
      </c>
      <c r="E130" s="93"/>
      <c r="F130" s="93" t="s">
        <v>10</v>
      </c>
      <c r="G130" s="93"/>
      <c r="H130" s="93" t="s">
        <v>106</v>
      </c>
      <c r="I130" s="93"/>
      <c r="J130" s="93"/>
      <c r="K130" s="93" t="s">
        <v>11</v>
      </c>
      <c r="L130" s="93"/>
      <c r="M130" s="69">
        <f>SUM(M131,M136)</f>
        <v>548.5</v>
      </c>
      <c r="N130" s="69">
        <f>SUM(N131,N136)</f>
        <v>508.8</v>
      </c>
      <c r="O130" s="63"/>
    </row>
    <row r="131" spans="1:15" ht="38.25" customHeight="1">
      <c r="A131" s="12"/>
      <c r="B131" s="13" t="s">
        <v>79</v>
      </c>
      <c r="C131" s="19"/>
      <c r="D131" s="93" t="s">
        <v>14</v>
      </c>
      <c r="E131" s="93"/>
      <c r="F131" s="93" t="s">
        <v>24</v>
      </c>
      <c r="G131" s="93"/>
      <c r="H131" s="93" t="s">
        <v>106</v>
      </c>
      <c r="I131" s="93"/>
      <c r="J131" s="93"/>
      <c r="K131" s="93" t="s">
        <v>11</v>
      </c>
      <c r="L131" s="93"/>
      <c r="M131" s="69">
        <v>100</v>
      </c>
      <c r="N131" s="69">
        <v>60.3</v>
      </c>
      <c r="O131" s="63"/>
    </row>
    <row r="132" spans="1:15" ht="38.25">
      <c r="A132" s="12"/>
      <c r="B132" s="17" t="s">
        <v>25</v>
      </c>
      <c r="C132" s="15"/>
      <c r="D132" s="92" t="s">
        <v>14</v>
      </c>
      <c r="E132" s="92"/>
      <c r="F132" s="92" t="s">
        <v>24</v>
      </c>
      <c r="G132" s="92"/>
      <c r="H132" s="92" t="s">
        <v>119</v>
      </c>
      <c r="I132" s="92"/>
      <c r="J132" s="92"/>
      <c r="K132" s="92" t="s">
        <v>11</v>
      </c>
      <c r="L132" s="92"/>
      <c r="M132" s="20">
        <v>50</v>
      </c>
      <c r="N132" s="20">
        <v>10.3</v>
      </c>
      <c r="O132" s="64"/>
    </row>
    <row r="133" spans="1:15" ht="38.25">
      <c r="A133" s="12"/>
      <c r="B133" s="17" t="s">
        <v>149</v>
      </c>
      <c r="C133" s="19"/>
      <c r="D133" s="92" t="s">
        <v>14</v>
      </c>
      <c r="E133" s="92"/>
      <c r="F133" s="92" t="s">
        <v>24</v>
      </c>
      <c r="G133" s="92"/>
      <c r="H133" s="92" t="s">
        <v>119</v>
      </c>
      <c r="I133" s="92"/>
      <c r="J133" s="92"/>
      <c r="K133" s="92" t="s">
        <v>65</v>
      </c>
      <c r="L133" s="92"/>
      <c r="M133" s="20">
        <v>50</v>
      </c>
      <c r="N133" s="20">
        <v>10.3</v>
      </c>
      <c r="O133" s="64"/>
    </row>
    <row r="134" spans="1:15" ht="15.75" customHeight="1">
      <c r="A134" s="12"/>
      <c r="B134" s="17" t="s">
        <v>80</v>
      </c>
      <c r="C134" s="19"/>
      <c r="D134" s="70" t="s">
        <v>14</v>
      </c>
      <c r="E134" s="72"/>
      <c r="F134" s="70" t="s">
        <v>24</v>
      </c>
      <c r="G134" s="72"/>
      <c r="H134" s="85" t="s">
        <v>120</v>
      </c>
      <c r="I134" s="86"/>
      <c r="J134" s="87"/>
      <c r="K134" s="85" t="s">
        <v>11</v>
      </c>
      <c r="L134" s="87"/>
      <c r="M134" s="20">
        <v>50</v>
      </c>
      <c r="N134" s="20">
        <v>50</v>
      </c>
      <c r="O134" s="64"/>
    </row>
    <row r="135" spans="1:15" ht="38.25">
      <c r="A135" s="12"/>
      <c r="B135" s="17" t="s">
        <v>151</v>
      </c>
      <c r="C135" s="19"/>
      <c r="D135" s="70" t="s">
        <v>14</v>
      </c>
      <c r="E135" s="72"/>
      <c r="F135" s="70" t="s">
        <v>24</v>
      </c>
      <c r="G135" s="72"/>
      <c r="H135" s="85" t="s">
        <v>120</v>
      </c>
      <c r="I135" s="86"/>
      <c r="J135" s="87"/>
      <c r="K135" s="85" t="s">
        <v>65</v>
      </c>
      <c r="L135" s="87"/>
      <c r="M135" s="20">
        <v>50</v>
      </c>
      <c r="N135" s="20">
        <v>50</v>
      </c>
      <c r="O135" s="64"/>
    </row>
    <row r="136" spans="1:15" ht="15.75">
      <c r="A136" s="12"/>
      <c r="B136" s="13" t="s">
        <v>46</v>
      </c>
      <c r="C136" s="19"/>
      <c r="D136" s="70" t="s">
        <v>14</v>
      </c>
      <c r="E136" s="72"/>
      <c r="F136" s="70" t="s">
        <v>36</v>
      </c>
      <c r="G136" s="72"/>
      <c r="H136" s="70" t="s">
        <v>121</v>
      </c>
      <c r="I136" s="71"/>
      <c r="J136" s="72"/>
      <c r="K136" s="70" t="s">
        <v>11</v>
      </c>
      <c r="L136" s="72"/>
      <c r="M136" s="69">
        <v>448.5</v>
      </c>
      <c r="N136" s="69">
        <v>448.5</v>
      </c>
      <c r="O136" s="63"/>
    </row>
    <row r="137" spans="1:15" ht="38.25">
      <c r="A137" s="12"/>
      <c r="B137" s="17" t="s">
        <v>66</v>
      </c>
      <c r="C137" s="19"/>
      <c r="D137" s="85" t="s">
        <v>14</v>
      </c>
      <c r="E137" s="72"/>
      <c r="F137" s="85" t="s">
        <v>36</v>
      </c>
      <c r="G137" s="87"/>
      <c r="H137" s="85" t="s">
        <v>121</v>
      </c>
      <c r="I137" s="86"/>
      <c r="J137" s="87"/>
      <c r="K137" s="85" t="s">
        <v>65</v>
      </c>
      <c r="L137" s="87"/>
      <c r="M137" s="20">
        <v>448.5</v>
      </c>
      <c r="N137" s="20">
        <v>448.5</v>
      </c>
      <c r="O137" s="61"/>
    </row>
    <row r="138" spans="1:15" ht="15.75" customHeight="1">
      <c r="A138" s="12" t="s">
        <v>30</v>
      </c>
      <c r="B138" s="13" t="s">
        <v>27</v>
      </c>
      <c r="C138" s="19"/>
      <c r="D138" s="93" t="s">
        <v>17</v>
      </c>
      <c r="E138" s="93"/>
      <c r="F138" s="93" t="s">
        <v>10</v>
      </c>
      <c r="G138" s="93"/>
      <c r="H138" s="93" t="s">
        <v>106</v>
      </c>
      <c r="I138" s="93"/>
      <c r="J138" s="93"/>
      <c r="K138" s="93" t="s">
        <v>11</v>
      </c>
      <c r="L138" s="93"/>
      <c r="M138" s="26">
        <f>SUM(M139,M142)</f>
        <v>1090</v>
      </c>
      <c r="N138" s="26">
        <f>SUM(N139,N142)</f>
        <v>606.2</v>
      </c>
      <c r="O138" s="63"/>
    </row>
    <row r="139" spans="1:15" ht="15.75" customHeight="1">
      <c r="A139" s="12"/>
      <c r="B139" s="13" t="s">
        <v>29</v>
      </c>
      <c r="C139" s="18"/>
      <c r="D139" s="93" t="s">
        <v>17</v>
      </c>
      <c r="E139" s="93"/>
      <c r="F139" s="93" t="s">
        <v>36</v>
      </c>
      <c r="G139" s="93"/>
      <c r="H139" s="93" t="s">
        <v>106</v>
      </c>
      <c r="I139" s="93"/>
      <c r="J139" s="93"/>
      <c r="K139" s="110" t="s">
        <v>11</v>
      </c>
      <c r="L139" s="110"/>
      <c r="M139" s="69">
        <v>475</v>
      </c>
      <c r="N139" s="69">
        <f>SUM(N141)</f>
        <v>437.7</v>
      </c>
      <c r="O139" s="63"/>
    </row>
    <row r="140" spans="1:15" ht="25.5">
      <c r="A140" s="12"/>
      <c r="B140" s="17" t="s">
        <v>81</v>
      </c>
      <c r="C140" s="18"/>
      <c r="D140" s="85" t="s">
        <v>17</v>
      </c>
      <c r="E140" s="87"/>
      <c r="F140" s="85" t="s">
        <v>36</v>
      </c>
      <c r="G140" s="87"/>
      <c r="H140" s="92" t="s">
        <v>122</v>
      </c>
      <c r="I140" s="92"/>
      <c r="J140" s="92"/>
      <c r="K140" s="108" t="s">
        <v>11</v>
      </c>
      <c r="L140" s="109"/>
      <c r="M140" s="20">
        <v>475</v>
      </c>
      <c r="N140" s="20">
        <v>437.7</v>
      </c>
      <c r="O140" s="64"/>
    </row>
    <row r="141" spans="1:15" ht="27" customHeight="1">
      <c r="A141" s="12"/>
      <c r="B141" s="17" t="s">
        <v>174</v>
      </c>
      <c r="C141" s="15"/>
      <c r="D141" s="92" t="s">
        <v>17</v>
      </c>
      <c r="E141" s="92"/>
      <c r="F141" s="92" t="s">
        <v>36</v>
      </c>
      <c r="G141" s="92"/>
      <c r="H141" s="92" t="s">
        <v>122</v>
      </c>
      <c r="I141" s="92"/>
      <c r="J141" s="92"/>
      <c r="K141" s="92" t="s">
        <v>130</v>
      </c>
      <c r="L141" s="92"/>
      <c r="M141" s="20">
        <v>475</v>
      </c>
      <c r="N141" s="20">
        <v>437.7</v>
      </c>
      <c r="O141" s="64"/>
    </row>
    <row r="142" spans="1:15" ht="27" customHeight="1">
      <c r="A142" s="12"/>
      <c r="B142" s="13" t="s">
        <v>48</v>
      </c>
      <c r="C142" s="15"/>
      <c r="D142" s="70" t="s">
        <v>17</v>
      </c>
      <c r="E142" s="72"/>
      <c r="F142" s="70" t="s">
        <v>38</v>
      </c>
      <c r="G142" s="72"/>
      <c r="H142" s="70" t="s">
        <v>135</v>
      </c>
      <c r="I142" s="71"/>
      <c r="J142" s="72"/>
      <c r="K142" s="70" t="s">
        <v>11</v>
      </c>
      <c r="L142" s="72"/>
      <c r="M142" s="69">
        <f>SUM(M144)</f>
        <v>615</v>
      </c>
      <c r="N142" s="69">
        <f>SUM(N143)</f>
        <v>168.5</v>
      </c>
      <c r="O142" s="63"/>
    </row>
    <row r="143" spans="1:15" ht="24" customHeight="1">
      <c r="A143" s="12"/>
      <c r="B143" s="17" t="s">
        <v>52</v>
      </c>
      <c r="C143" s="15"/>
      <c r="D143" s="85" t="s">
        <v>17</v>
      </c>
      <c r="E143" s="87"/>
      <c r="F143" s="85" t="s">
        <v>38</v>
      </c>
      <c r="G143" s="87"/>
      <c r="H143" s="85" t="s">
        <v>134</v>
      </c>
      <c r="I143" s="86"/>
      <c r="J143" s="87"/>
      <c r="K143" s="85" t="s">
        <v>11</v>
      </c>
      <c r="L143" s="87"/>
      <c r="M143" s="20">
        <v>615</v>
      </c>
      <c r="N143" s="20">
        <v>168.5</v>
      </c>
      <c r="O143" s="64"/>
    </row>
    <row r="144" spans="1:15" ht="38.25">
      <c r="A144" s="12"/>
      <c r="B144" s="17" t="s">
        <v>149</v>
      </c>
      <c r="C144" s="15"/>
      <c r="D144" s="85" t="s">
        <v>17</v>
      </c>
      <c r="E144" s="87"/>
      <c r="F144" s="85" t="s">
        <v>38</v>
      </c>
      <c r="G144" s="87"/>
      <c r="H144" s="85" t="s">
        <v>133</v>
      </c>
      <c r="I144" s="86"/>
      <c r="J144" s="87"/>
      <c r="K144" s="85" t="s">
        <v>65</v>
      </c>
      <c r="L144" s="87"/>
      <c r="M144" s="20">
        <v>615</v>
      </c>
      <c r="N144" s="20">
        <v>168.5</v>
      </c>
      <c r="O144" s="64"/>
    </row>
    <row r="145" spans="1:15" ht="15.75" customHeight="1">
      <c r="A145" s="12" t="s">
        <v>144</v>
      </c>
      <c r="B145" s="13" t="s">
        <v>47</v>
      </c>
      <c r="C145" s="15"/>
      <c r="D145" s="70" t="s">
        <v>36</v>
      </c>
      <c r="E145" s="72"/>
      <c r="F145" s="70" t="s">
        <v>10</v>
      </c>
      <c r="G145" s="72"/>
      <c r="H145" s="93" t="s">
        <v>106</v>
      </c>
      <c r="I145" s="93"/>
      <c r="J145" s="93"/>
      <c r="K145" s="70" t="s">
        <v>11</v>
      </c>
      <c r="L145" s="72"/>
      <c r="M145" s="69">
        <v>1334.1</v>
      </c>
      <c r="N145" s="69">
        <f>SUM(N147)</f>
        <v>1334.1</v>
      </c>
      <c r="O145" s="63"/>
    </row>
    <row r="146" spans="1:15" ht="15.75">
      <c r="A146" s="12"/>
      <c r="B146" s="17" t="s">
        <v>49</v>
      </c>
      <c r="C146" s="15"/>
      <c r="D146" s="85" t="s">
        <v>36</v>
      </c>
      <c r="E146" s="87"/>
      <c r="F146" s="85" t="s">
        <v>9</v>
      </c>
      <c r="G146" s="87"/>
      <c r="H146" s="85" t="s">
        <v>123</v>
      </c>
      <c r="I146" s="86"/>
      <c r="J146" s="87"/>
      <c r="K146" s="85" t="s">
        <v>11</v>
      </c>
      <c r="L146" s="87"/>
      <c r="M146" s="20">
        <v>1334.1</v>
      </c>
      <c r="N146" s="20">
        <v>1334.1</v>
      </c>
      <c r="O146" s="64"/>
    </row>
    <row r="147" spans="1:15" ht="26.25" thickBot="1">
      <c r="A147" s="12"/>
      <c r="B147" s="52" t="s">
        <v>55</v>
      </c>
      <c r="C147" s="53"/>
      <c r="D147" s="95" t="s">
        <v>36</v>
      </c>
      <c r="E147" s="96"/>
      <c r="F147" s="95" t="s">
        <v>9</v>
      </c>
      <c r="G147" s="96"/>
      <c r="H147" s="95" t="s">
        <v>123</v>
      </c>
      <c r="I147" s="98"/>
      <c r="J147" s="96"/>
      <c r="K147" s="95" t="s">
        <v>177</v>
      </c>
      <c r="L147" s="96"/>
      <c r="M147" s="54">
        <v>1334.1</v>
      </c>
      <c r="N147" s="54">
        <v>1334.1</v>
      </c>
      <c r="O147" s="61"/>
    </row>
    <row r="148" spans="2:15" ht="16.5" thickBot="1">
      <c r="B148" s="55" t="s">
        <v>37</v>
      </c>
      <c r="C148" s="56"/>
      <c r="D148" s="97"/>
      <c r="E148" s="97"/>
      <c r="F148" s="97"/>
      <c r="G148" s="97"/>
      <c r="H148" s="97"/>
      <c r="I148" s="97"/>
      <c r="J148" s="97"/>
      <c r="K148" s="97"/>
      <c r="L148" s="97"/>
      <c r="M148" s="68">
        <f>SUM(M12+M85)</f>
        <v>75427.277</v>
      </c>
      <c r="N148" s="68">
        <f>SUM(N12,N85)</f>
        <v>53596.105</v>
      </c>
      <c r="O148" s="60"/>
    </row>
    <row r="149" spans="4:13" ht="12.75">
      <c r="D149" s="3"/>
      <c r="E149" s="3"/>
      <c r="F149" s="3"/>
      <c r="G149" s="3"/>
      <c r="H149" s="3"/>
      <c r="I149" s="3"/>
      <c r="J149" s="3"/>
      <c r="K149" s="3"/>
      <c r="L149" s="3"/>
      <c r="M149" s="3"/>
    </row>
  </sheetData>
  <sheetProtection/>
  <mergeCells count="490">
    <mergeCell ref="H121:J121"/>
    <mergeCell ref="K121:L121"/>
    <mergeCell ref="K20:L20"/>
    <mergeCell ref="D38:E38"/>
    <mergeCell ref="H38:J38"/>
    <mergeCell ref="K38:L38"/>
    <mergeCell ref="D24:E24"/>
    <mergeCell ref="F24:G24"/>
    <mergeCell ref="H24:J24"/>
    <mergeCell ref="K24:L24"/>
    <mergeCell ref="F22:G22"/>
    <mergeCell ref="H20:J20"/>
    <mergeCell ref="D65:E65"/>
    <mergeCell ref="D58:E58"/>
    <mergeCell ref="D20:E20"/>
    <mergeCell ref="D41:E41"/>
    <mergeCell ref="D42:E42"/>
    <mergeCell ref="D50:E50"/>
    <mergeCell ref="D60:E60"/>
    <mergeCell ref="D64:E64"/>
    <mergeCell ref="D63:E63"/>
    <mergeCell ref="D43:E43"/>
    <mergeCell ref="D39:E39"/>
    <mergeCell ref="H39:J39"/>
    <mergeCell ref="D40:E40"/>
    <mergeCell ref="H40:J40"/>
    <mergeCell ref="H50:J50"/>
    <mergeCell ref="H42:J42"/>
    <mergeCell ref="D55:E55"/>
    <mergeCell ref="D56:E56"/>
    <mergeCell ref="H33:J33"/>
    <mergeCell ref="H26:J26"/>
    <mergeCell ref="D28:E28"/>
    <mergeCell ref="H28:J28"/>
    <mergeCell ref="K52:L52"/>
    <mergeCell ref="D51:E51"/>
    <mergeCell ref="K47:L47"/>
    <mergeCell ref="D48:E48"/>
    <mergeCell ref="H48:J48"/>
    <mergeCell ref="H59:J59"/>
    <mergeCell ref="K57:L57"/>
    <mergeCell ref="H51:J51"/>
    <mergeCell ref="K51:L51"/>
    <mergeCell ref="H56:J56"/>
    <mergeCell ref="K58:L58"/>
    <mergeCell ref="K59:L59"/>
    <mergeCell ref="K53:L53"/>
    <mergeCell ref="K56:L56"/>
    <mergeCell ref="D49:E49"/>
    <mergeCell ref="H49:J49"/>
    <mergeCell ref="K30:L30"/>
    <mergeCell ref="D31:E31"/>
    <mergeCell ref="H31:J31"/>
    <mergeCell ref="K31:L31"/>
    <mergeCell ref="K39:L39"/>
    <mergeCell ref="H41:J41"/>
    <mergeCell ref="K40:L40"/>
    <mergeCell ref="D33:E33"/>
    <mergeCell ref="H44:J44"/>
    <mergeCell ref="K44:L44"/>
    <mergeCell ref="K42:L42"/>
    <mergeCell ref="K43:L43"/>
    <mergeCell ref="H43:J43"/>
    <mergeCell ref="F52:G52"/>
    <mergeCell ref="K48:L48"/>
    <mergeCell ref="D17:E17"/>
    <mergeCell ref="F17:G17"/>
    <mergeCell ref="H17:J17"/>
    <mergeCell ref="F18:G18"/>
    <mergeCell ref="H18:J18"/>
    <mergeCell ref="D45:E45"/>
    <mergeCell ref="H34:J34"/>
    <mergeCell ref="D37:E37"/>
    <mergeCell ref="H37:J37"/>
    <mergeCell ref="D19:E19"/>
    <mergeCell ref="D47:E47"/>
    <mergeCell ref="H47:J47"/>
    <mergeCell ref="D46:E46"/>
    <mergeCell ref="K18:L18"/>
    <mergeCell ref="K23:L23"/>
    <mergeCell ref="D18:E18"/>
    <mergeCell ref="F23:G23"/>
    <mergeCell ref="K45:L45"/>
    <mergeCell ref="K33:L33"/>
    <mergeCell ref="D34:E34"/>
    <mergeCell ref="H108:J108"/>
    <mergeCell ref="D89:E89"/>
    <mergeCell ref="D52:E52"/>
    <mergeCell ref="F89:G89"/>
    <mergeCell ref="D81:E81"/>
    <mergeCell ref="H52:J52"/>
    <mergeCell ref="H107:J107"/>
    <mergeCell ref="D106:E106"/>
    <mergeCell ref="F106:G106"/>
    <mergeCell ref="H106:J106"/>
    <mergeCell ref="K104:L104"/>
    <mergeCell ref="D107:E107"/>
    <mergeCell ref="F107:G107"/>
    <mergeCell ref="H57:J57"/>
    <mergeCell ref="K17:L17"/>
    <mergeCell ref="D23:E23"/>
    <mergeCell ref="K50:L50"/>
    <mergeCell ref="H94:J94"/>
    <mergeCell ref="K94:L94"/>
    <mergeCell ref="D104:E104"/>
    <mergeCell ref="K107:L107"/>
    <mergeCell ref="K123:L123"/>
    <mergeCell ref="F112:G112"/>
    <mergeCell ref="K113:L113"/>
    <mergeCell ref="F109:G109"/>
    <mergeCell ref="H109:J109"/>
    <mergeCell ref="K109:L109"/>
    <mergeCell ref="H117:J117"/>
    <mergeCell ref="K117:L117"/>
    <mergeCell ref="F113:G113"/>
    <mergeCell ref="K132:L132"/>
    <mergeCell ref="K108:L108"/>
    <mergeCell ref="D108:E108"/>
    <mergeCell ref="F108:G108"/>
    <mergeCell ref="D117:E117"/>
    <mergeCell ref="K131:L131"/>
    <mergeCell ref="K118:L118"/>
    <mergeCell ref="D131:E131"/>
    <mergeCell ref="K114:L114"/>
    <mergeCell ref="F111:G111"/>
    <mergeCell ref="K106:L106"/>
    <mergeCell ref="D109:E109"/>
    <mergeCell ref="H90:J90"/>
    <mergeCell ref="H87:J87"/>
    <mergeCell ref="K81:L81"/>
    <mergeCell ref="K86:L86"/>
    <mergeCell ref="H99:J99"/>
    <mergeCell ref="H91:J91"/>
    <mergeCell ref="K89:L89"/>
    <mergeCell ref="K90:L90"/>
    <mergeCell ref="H89:J89"/>
    <mergeCell ref="K64:L64"/>
    <mergeCell ref="K22:L22"/>
    <mergeCell ref="H46:J46"/>
    <mergeCell ref="K46:L46"/>
    <mergeCell ref="H55:J55"/>
    <mergeCell ref="K55:L55"/>
    <mergeCell ref="K41:L41"/>
    <mergeCell ref="K25:L25"/>
    <mergeCell ref="H45:J45"/>
    <mergeCell ref="D80:E80"/>
    <mergeCell ref="F53:G53"/>
    <mergeCell ref="D88:E88"/>
    <mergeCell ref="H53:J53"/>
    <mergeCell ref="H80:J80"/>
    <mergeCell ref="F59:G59"/>
    <mergeCell ref="D59:E59"/>
    <mergeCell ref="H72:J72"/>
    <mergeCell ref="D82:E82"/>
    <mergeCell ref="H86:J86"/>
    <mergeCell ref="K93:L93"/>
    <mergeCell ref="K96:L96"/>
    <mergeCell ref="H93:J93"/>
    <mergeCell ref="K91:L91"/>
    <mergeCell ref="H95:J95"/>
    <mergeCell ref="H92:J92"/>
    <mergeCell ref="K92:L92"/>
    <mergeCell ref="H85:J85"/>
    <mergeCell ref="F98:G98"/>
    <mergeCell ref="K85:L85"/>
    <mergeCell ref="H58:J58"/>
    <mergeCell ref="K87:L87"/>
    <mergeCell ref="K80:L80"/>
    <mergeCell ref="F93:G93"/>
    <mergeCell ref="F95:G95"/>
    <mergeCell ref="F96:G96"/>
    <mergeCell ref="K95:L95"/>
    <mergeCell ref="D90:E90"/>
    <mergeCell ref="F90:G90"/>
    <mergeCell ref="F85:G85"/>
    <mergeCell ref="K14:L14"/>
    <mergeCell ref="H16:J16"/>
    <mergeCell ref="K16:L16"/>
    <mergeCell ref="F15:G15"/>
    <mergeCell ref="H15:J15"/>
    <mergeCell ref="K15:L15"/>
    <mergeCell ref="H25:J25"/>
    <mergeCell ref="K141:L141"/>
    <mergeCell ref="D143:E143"/>
    <mergeCell ref="K135:L135"/>
    <mergeCell ref="F140:G140"/>
    <mergeCell ref="H139:J139"/>
    <mergeCell ref="K137:L137"/>
    <mergeCell ref="K140:L140"/>
    <mergeCell ref="K138:L138"/>
    <mergeCell ref="K139:L139"/>
    <mergeCell ref="D138:E138"/>
    <mergeCell ref="K147:L147"/>
    <mergeCell ref="E1:U1"/>
    <mergeCell ref="E2:U2"/>
    <mergeCell ref="D11:E11"/>
    <mergeCell ref="F11:G11"/>
    <mergeCell ref="H11:J11"/>
    <mergeCell ref="K11:L11"/>
    <mergeCell ref="K146:L146"/>
    <mergeCell ref="D146:E146"/>
    <mergeCell ref="F146:G146"/>
    <mergeCell ref="A9:N9"/>
    <mergeCell ref="A5:N5"/>
    <mergeCell ref="A3:B3"/>
    <mergeCell ref="C3:D3"/>
    <mergeCell ref="E3:U3"/>
    <mergeCell ref="E4:U4"/>
    <mergeCell ref="A6:N8"/>
    <mergeCell ref="K13:L13"/>
    <mergeCell ref="F88:G88"/>
    <mergeCell ref="H88:J88"/>
    <mergeCell ref="K88:L88"/>
    <mergeCell ref="F87:G87"/>
    <mergeCell ref="F14:G14"/>
    <mergeCell ref="H14:J14"/>
    <mergeCell ref="F16:G16"/>
    <mergeCell ref="F25:G25"/>
    <mergeCell ref="F44:G44"/>
    <mergeCell ref="H13:J13"/>
    <mergeCell ref="D86:E86"/>
    <mergeCell ref="F86:G86"/>
    <mergeCell ref="D85:E85"/>
    <mergeCell ref="H23:J23"/>
    <mergeCell ref="H22:J22"/>
    <mergeCell ref="D22:E22"/>
    <mergeCell ref="D44:E44"/>
    <mergeCell ref="D15:E15"/>
    <mergeCell ref="D14:E14"/>
    <mergeCell ref="D13:E13"/>
    <mergeCell ref="F13:G13"/>
    <mergeCell ref="D87:E87"/>
    <mergeCell ref="D16:E16"/>
    <mergeCell ref="D25:E25"/>
    <mergeCell ref="D72:E72"/>
    <mergeCell ref="D73:E73"/>
    <mergeCell ref="D74:E74"/>
    <mergeCell ref="D75:E75"/>
    <mergeCell ref="D57:E57"/>
    <mergeCell ref="D91:E91"/>
    <mergeCell ref="F92:G92"/>
    <mergeCell ref="D103:E103"/>
    <mergeCell ref="F103:G103"/>
    <mergeCell ref="D102:E102"/>
    <mergeCell ref="D94:E94"/>
    <mergeCell ref="D95:E95"/>
    <mergeCell ref="D96:E96"/>
    <mergeCell ref="D101:E101"/>
    <mergeCell ref="D93:E93"/>
    <mergeCell ref="D97:E97"/>
    <mergeCell ref="F97:G97"/>
    <mergeCell ref="D98:E98"/>
    <mergeCell ref="D99:E99"/>
    <mergeCell ref="F99:G99"/>
    <mergeCell ref="K97:L97"/>
    <mergeCell ref="H97:J97"/>
    <mergeCell ref="F102:G102"/>
    <mergeCell ref="K102:L102"/>
    <mergeCell ref="H102:J102"/>
    <mergeCell ref="K98:L98"/>
    <mergeCell ref="H98:J98"/>
    <mergeCell ref="H101:J101"/>
    <mergeCell ref="K101:L101"/>
    <mergeCell ref="K99:L99"/>
    <mergeCell ref="K116:L116"/>
    <mergeCell ref="K115:L115"/>
    <mergeCell ref="H113:J113"/>
    <mergeCell ref="H115:J115"/>
    <mergeCell ref="H116:J116"/>
    <mergeCell ref="F115:G115"/>
    <mergeCell ref="F114:G114"/>
    <mergeCell ref="F116:G116"/>
    <mergeCell ref="F129:G129"/>
    <mergeCell ref="F138:G138"/>
    <mergeCell ref="D135:E135"/>
    <mergeCell ref="F126:G126"/>
    <mergeCell ref="D137:E137"/>
    <mergeCell ref="F137:G137"/>
    <mergeCell ref="D136:E136"/>
    <mergeCell ref="D134:E134"/>
    <mergeCell ref="D132:E132"/>
    <mergeCell ref="H146:J146"/>
    <mergeCell ref="K133:L133"/>
    <mergeCell ref="H133:J133"/>
    <mergeCell ref="H135:J135"/>
    <mergeCell ref="K134:L134"/>
    <mergeCell ref="K145:L145"/>
    <mergeCell ref="H145:J145"/>
    <mergeCell ref="K142:L142"/>
    <mergeCell ref="H142:J142"/>
    <mergeCell ref="H138:J138"/>
    <mergeCell ref="H140:J140"/>
    <mergeCell ref="H134:J134"/>
    <mergeCell ref="F132:G132"/>
    <mergeCell ref="F139:G139"/>
    <mergeCell ref="F135:G135"/>
    <mergeCell ref="F134:G134"/>
    <mergeCell ref="F133:G133"/>
    <mergeCell ref="H132:J132"/>
    <mergeCell ref="F136:G136"/>
    <mergeCell ref="H137:J137"/>
    <mergeCell ref="K148:L148"/>
    <mergeCell ref="H136:J136"/>
    <mergeCell ref="K136:L136"/>
    <mergeCell ref="H143:J143"/>
    <mergeCell ref="K143:L143"/>
    <mergeCell ref="H148:J148"/>
    <mergeCell ref="H144:J144"/>
    <mergeCell ref="K144:L144"/>
    <mergeCell ref="H141:J141"/>
    <mergeCell ref="H147:J147"/>
    <mergeCell ref="D148:E148"/>
    <mergeCell ref="F148:G148"/>
    <mergeCell ref="D141:E141"/>
    <mergeCell ref="F141:G141"/>
    <mergeCell ref="F144:G144"/>
    <mergeCell ref="D145:E145"/>
    <mergeCell ref="F145:G145"/>
    <mergeCell ref="F143:G143"/>
    <mergeCell ref="D142:E142"/>
    <mergeCell ref="D139:E139"/>
    <mergeCell ref="F142:G142"/>
    <mergeCell ref="D147:E147"/>
    <mergeCell ref="F147:G147"/>
    <mergeCell ref="D144:E144"/>
    <mergeCell ref="D140:E140"/>
    <mergeCell ref="D120:E120"/>
    <mergeCell ref="D133:E133"/>
    <mergeCell ref="D126:E126"/>
    <mergeCell ref="D127:E127"/>
    <mergeCell ref="D128:E128"/>
    <mergeCell ref="D129:E129"/>
    <mergeCell ref="D123:E123"/>
    <mergeCell ref="D130:E130"/>
    <mergeCell ref="D125:E125"/>
    <mergeCell ref="D121:E121"/>
    <mergeCell ref="H131:J131"/>
    <mergeCell ref="F130:G130"/>
    <mergeCell ref="F120:G120"/>
    <mergeCell ref="F131:G131"/>
    <mergeCell ref="F128:G128"/>
    <mergeCell ref="F127:G127"/>
    <mergeCell ref="H120:J120"/>
    <mergeCell ref="H127:J127"/>
    <mergeCell ref="H123:J123"/>
    <mergeCell ref="F123:G123"/>
    <mergeCell ref="K130:L130"/>
    <mergeCell ref="H130:J130"/>
    <mergeCell ref="H126:J126"/>
    <mergeCell ref="H128:J128"/>
    <mergeCell ref="K126:L126"/>
    <mergeCell ref="K128:L128"/>
    <mergeCell ref="K127:L127"/>
    <mergeCell ref="K129:L129"/>
    <mergeCell ref="H129:J129"/>
    <mergeCell ref="K120:L120"/>
    <mergeCell ref="H114:J114"/>
    <mergeCell ref="K110:L110"/>
    <mergeCell ref="H118:J118"/>
    <mergeCell ref="H112:J112"/>
    <mergeCell ref="K111:L111"/>
    <mergeCell ref="K112:L112"/>
    <mergeCell ref="K119:L119"/>
    <mergeCell ref="H119:J119"/>
    <mergeCell ref="H110:J110"/>
    <mergeCell ref="F64:G64"/>
    <mergeCell ref="H60:J60"/>
    <mergeCell ref="H64:J64"/>
    <mergeCell ref="H61:J61"/>
    <mergeCell ref="K60:L60"/>
    <mergeCell ref="K61:L61"/>
    <mergeCell ref="K62:L62"/>
    <mergeCell ref="K63:L63"/>
    <mergeCell ref="H105:J105"/>
    <mergeCell ref="K105:L105"/>
    <mergeCell ref="K103:L103"/>
    <mergeCell ref="H104:J104"/>
    <mergeCell ref="D79:E79"/>
    <mergeCell ref="H79:J79"/>
    <mergeCell ref="H103:J103"/>
    <mergeCell ref="D105:E105"/>
    <mergeCell ref="K100:L100"/>
    <mergeCell ref="K82:L82"/>
    <mergeCell ref="F118:G118"/>
    <mergeCell ref="D110:E110"/>
    <mergeCell ref="F110:G110"/>
    <mergeCell ref="D113:E113"/>
    <mergeCell ref="D114:E114"/>
    <mergeCell ref="D115:E115"/>
    <mergeCell ref="D116:E116"/>
    <mergeCell ref="K78:L78"/>
    <mergeCell ref="H78:J78"/>
    <mergeCell ref="D53:E53"/>
    <mergeCell ref="D61:E61"/>
    <mergeCell ref="D62:E62"/>
    <mergeCell ref="K73:L73"/>
    <mergeCell ref="K72:L72"/>
    <mergeCell ref="H62:J62"/>
    <mergeCell ref="H63:J63"/>
    <mergeCell ref="D78:E78"/>
    <mergeCell ref="K37:L37"/>
    <mergeCell ref="D36:E36"/>
    <mergeCell ref="D35:E35"/>
    <mergeCell ref="H35:J35"/>
    <mergeCell ref="K35:L35"/>
    <mergeCell ref="K26:L26"/>
    <mergeCell ref="D27:E27"/>
    <mergeCell ref="H27:J27"/>
    <mergeCell ref="K27:L27"/>
    <mergeCell ref="D26:E26"/>
    <mergeCell ref="K28:L28"/>
    <mergeCell ref="H36:J36"/>
    <mergeCell ref="K36:L36"/>
    <mergeCell ref="D32:E32"/>
    <mergeCell ref="H32:J32"/>
    <mergeCell ref="K32:L32"/>
    <mergeCell ref="D29:E29"/>
    <mergeCell ref="D30:E30"/>
    <mergeCell ref="H29:J29"/>
    <mergeCell ref="K29:L29"/>
    <mergeCell ref="K34:L34"/>
    <mergeCell ref="H30:J30"/>
    <mergeCell ref="K74:L74"/>
    <mergeCell ref="D70:E70"/>
    <mergeCell ref="H70:J70"/>
    <mergeCell ref="K70:L70"/>
    <mergeCell ref="D71:E71"/>
    <mergeCell ref="H71:J71"/>
    <mergeCell ref="K71:L71"/>
    <mergeCell ref="H73:J73"/>
    <mergeCell ref="D124:E124"/>
    <mergeCell ref="H124:J124"/>
    <mergeCell ref="K124:L124"/>
    <mergeCell ref="D118:E118"/>
    <mergeCell ref="F119:G119"/>
    <mergeCell ref="H111:J111"/>
    <mergeCell ref="D119:E119"/>
    <mergeCell ref="D111:E111"/>
    <mergeCell ref="D112:E112"/>
    <mergeCell ref="D122:E122"/>
    <mergeCell ref="H65:J65"/>
    <mergeCell ref="K65:L65"/>
    <mergeCell ref="K49:L49"/>
    <mergeCell ref="K79:L79"/>
    <mergeCell ref="D100:E100"/>
    <mergeCell ref="H100:J100"/>
    <mergeCell ref="H81:J81"/>
    <mergeCell ref="H82:J82"/>
    <mergeCell ref="F91:G91"/>
    <mergeCell ref="D92:E92"/>
    <mergeCell ref="D67:E67"/>
    <mergeCell ref="H66:J66"/>
    <mergeCell ref="H67:J67"/>
    <mergeCell ref="H19:J19"/>
    <mergeCell ref="K19:L19"/>
    <mergeCell ref="D76:E76"/>
    <mergeCell ref="H76:J76"/>
    <mergeCell ref="K76:L76"/>
    <mergeCell ref="H74:J74"/>
    <mergeCell ref="H75:J75"/>
    <mergeCell ref="D21:E21"/>
    <mergeCell ref="H21:J21"/>
    <mergeCell ref="K21:L21"/>
    <mergeCell ref="D83:E83"/>
    <mergeCell ref="H83:J83"/>
    <mergeCell ref="K66:L66"/>
    <mergeCell ref="K67:L67"/>
    <mergeCell ref="D68:E68"/>
    <mergeCell ref="H68:J68"/>
    <mergeCell ref="K68:L68"/>
    <mergeCell ref="D54:E54"/>
    <mergeCell ref="H54:J54"/>
    <mergeCell ref="K54:L54"/>
    <mergeCell ref="D84:E84"/>
    <mergeCell ref="H84:J84"/>
    <mergeCell ref="D77:E77"/>
    <mergeCell ref="H77:J77"/>
    <mergeCell ref="K77:L77"/>
    <mergeCell ref="K75:L75"/>
    <mergeCell ref="D66:E66"/>
    <mergeCell ref="H122:J122"/>
    <mergeCell ref="K69:L69"/>
    <mergeCell ref="H69:J69"/>
    <mergeCell ref="D69:E69"/>
    <mergeCell ref="H125:J125"/>
    <mergeCell ref="K125:L125"/>
    <mergeCell ref="K122:L122"/>
    <mergeCell ref="H96:J96"/>
    <mergeCell ref="K83:L83"/>
    <mergeCell ref="K84:L84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turabova</cp:lastModifiedBy>
  <cp:lastPrinted>2018-04-28T06:56:48Z</cp:lastPrinted>
  <dcterms:created xsi:type="dcterms:W3CDTF">2007-11-28T09:08:11Z</dcterms:created>
  <dcterms:modified xsi:type="dcterms:W3CDTF">2018-04-28T06:56:50Z</dcterms:modified>
  <cp:category/>
  <cp:version/>
  <cp:contentType/>
  <cp:contentStatus/>
</cp:coreProperties>
</file>