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0" yWindow="0" windowWidth="25200" windowHeight="1128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2П_действующие'!$A$1:$H$84</definedName>
  </definedNames>
  <calcPr calcId="125725"/>
</workbook>
</file>

<file path=xl/calcChain.xml><?xml version="1.0" encoding="utf-8"?>
<calcChain xmlns="http://schemas.openxmlformats.org/spreadsheetml/2006/main">
  <c r="E58" i="20"/>
  <c r="E65" s="1"/>
  <c r="D59" l="1"/>
  <c r="D58" s="1"/>
  <c r="D65" s="1"/>
  <c r="E16" l="1"/>
  <c r="F16"/>
  <c r="G16"/>
  <c r="H16"/>
  <c r="D16"/>
  <c r="E13"/>
  <c r="F13"/>
  <c r="G13"/>
  <c r="H13"/>
  <c r="D13"/>
  <c r="F7" l="1"/>
  <c r="G7" s="1"/>
  <c r="H7" s="1"/>
  <c r="H10" s="1"/>
  <c r="E31"/>
  <c r="F31"/>
  <c r="G31"/>
  <c r="H31"/>
  <c r="H56" l="1"/>
  <c r="G56"/>
  <c r="F56"/>
  <c r="E56"/>
  <c r="H45"/>
  <c r="G45"/>
  <c r="F45"/>
  <c r="E45"/>
  <c r="H43"/>
  <c r="G43"/>
  <c r="F43"/>
  <c r="E43"/>
  <c r="H29"/>
  <c r="G29"/>
  <c r="F29"/>
  <c r="E29"/>
  <c r="H75" l="1"/>
  <c r="G75"/>
  <c r="F75"/>
  <c r="E75"/>
  <c r="H74"/>
  <c r="G74"/>
  <c r="F74"/>
  <c r="E74"/>
  <c r="H59"/>
  <c r="H58" s="1"/>
  <c r="H65" s="1"/>
  <c r="G59"/>
  <c r="G58" s="1"/>
  <c r="G65" s="1"/>
  <c r="F59"/>
  <c r="F58" s="1"/>
  <c r="F65" s="1"/>
  <c r="H40"/>
  <c r="G40"/>
  <c r="F40"/>
  <c r="E40"/>
  <c r="D26"/>
  <c r="E9" l="1"/>
  <c r="E26"/>
  <c r="E27" s="1"/>
  <c r="F26"/>
  <c r="F9" l="1"/>
  <c r="E10"/>
  <c r="E18" s="1"/>
  <c r="F27"/>
  <c r="E17" l="1"/>
  <c r="E19" s="1"/>
  <c r="E20"/>
  <c r="G9"/>
  <c r="F10"/>
  <c r="H9" l="1"/>
  <c r="H18"/>
  <c r="G10"/>
  <c r="G17" s="1"/>
  <c r="F20"/>
  <c r="F17"/>
  <c r="F18"/>
  <c r="H26"/>
  <c r="G26"/>
  <c r="G27" s="1"/>
  <c r="H17" l="1"/>
  <c r="H19" s="1"/>
  <c r="G18"/>
  <c r="G19" s="1"/>
  <c r="G20"/>
  <c r="H20"/>
  <c r="F19"/>
  <c r="H27"/>
  <c r="E24" l="1"/>
  <c r="G24" l="1"/>
  <c r="F24"/>
  <c r="H24"/>
</calcChain>
</file>

<file path=xl/sharedStrings.xml><?xml version="1.0" encoding="utf-8"?>
<sst xmlns="http://schemas.openxmlformats.org/spreadsheetml/2006/main" count="201" uniqueCount="126">
  <si>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</si>
  <si>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</si>
  <si>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</si>
  <si>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</si>
  <si>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</si>
  <si>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</si>
  <si>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Демографические показатели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</si>
  <si>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</si>
  <si>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</si>
  <si>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</si>
  <si>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</si>
  <si>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</si>
  <si>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</si>
  <si>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</si>
  <si>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</si>
  <si>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</si>
  <si>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</si>
  <si>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</si>
  <si>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</si>
  <si>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</si>
  <si>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</si>
  <si>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</si>
  <si>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</si>
  <si>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</si>
  <si>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</si>
  <si>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</si>
  <si>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</si>
  <si>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</si>
  <si>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</si>
  <si>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</si>
  <si>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Собственные (налоговые и неналоговые)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</si>
  <si>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</si>
  <si>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</si>
  <si>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</si>
  <si>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</si>
  <si>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</si>
  <si>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</si>
  <si>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</si>
  <si>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</si>
  <si>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</si>
  <si>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</si>
  <si>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2.1</t>
  </si>
  <si>
    <t>1.1.2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</si>
  <si>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</si>
  <si>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</si>
  <si>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</si>
  <si>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</si>
  <si>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</si>
  <si>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</si>
  <si>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</si>
  <si>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</si>
  <si>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</si>
  <si>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</si>
  <si>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</si>
  <si>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</si>
  <si>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</si>
  <si>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</si>
  <si>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1.1.1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</si>
  <si>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</si>
  <si>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</si>
  <si>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</si>
  <si>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</si>
  <si>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</si>
  <si>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Безвозмездные поступления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</si>
  <si>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</si>
  <si>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</si>
  <si>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</si>
  <si>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</si>
  <si>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</si>
  <si>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</si>
  <si>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</si>
  <si>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</si>
  <si>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</si>
  <si>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</si>
  <si>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</si>
  <si>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</si>
  <si>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>Налоговые доходы</t>
  </si>
  <si>
    <t>Неналоговые доходы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</si>
  <si>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</si>
  <si>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</si>
  <si>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</si>
  <si>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</si>
  <si>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</si>
  <si>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</si>
  <si>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</si>
  <si>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</si>
  <si>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</si>
  <si>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</si>
  <si>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</si>
  <si>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</si>
  <si>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 xml:space="preserve">Консолидированный бюджет муниципального образования </t>
  </si>
  <si>
    <t>Расходы консолидированного бюджета муниципального образования, всего</t>
  </si>
  <si>
    <t>Дефицит/профицит (-/+) консолидированного бюджета муниципального образования</t>
  </si>
  <si>
    <t>Доходы консолидированного бюджета муниципального образования, всего</t>
  </si>
  <si>
    <t xml:space="preserve">    в том числе муниципальные программы</t>
  </si>
  <si>
    <t>Инвестиции в основной капитал</t>
  </si>
  <si>
    <t>% к предыдущему году в действующих ценах</t>
  </si>
  <si>
    <t>Основные показатели прогноза социально-экономического развития муниципального образования Ленинградской области на 2023-2025 годы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</si>
  <si>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</si>
  <si>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</si>
  <si>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</si>
  <si>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</si>
  <si>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</si>
  <si>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</si>
  <si>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</si>
  <si>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</si>
  <si>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</si>
  <si>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</si>
  <si>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</si>
  <si>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</si>
  <si>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</si>
  <si>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</si>
  <si>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</si>
  <si>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</si>
  <si>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</si>
  <si>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</si>
  <si>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XII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</si>
  <si>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</si>
  <si>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</si>
  <si>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</si>
  <si>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</si>
  <si>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</si>
  <si>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</si>
  <si>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</si>
  <si>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</si>
  <si>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>Таицкое городское поселение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</si>
</sst>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164" fontId="3" fillId="0" borderId="0"/>
    <xf numFmtId="0" fontId="2" fillId="0" borderId="0"/>
    <xf numFmtId="164" fontId="3" fillId="0" borderId="0"/>
  </cellStyleXfs>
  <cellXfs count="82">
    <xf numFmtId="0" fontId="0" fillId="0" borderId="0" xfId="0"/>
    <xf numFmtId="0" fontId="7" fillId="0" borderId="0" xfId="0" applyFont="1"/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7" fillId="2" borderId="0" xfId="0" applyFont="1" applyFill="1"/>
    <xf numFmtId="49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0" xfId="4"/>
    <cellStyle name="Обычный 2" xfId="1"/>
    <cellStyle name="Обычный 25 2" xfId="3"/>
    <cellStyle name="Обычный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4"/>
  <sheetViews>
    <sheetView tabSelected="1" showWhiteSpace="0" view="pageBreakPreview" topLeftCell="A55" zoomScaleSheetLayoutView="100" zoomScalePageLayoutView="120" workbookViewId="0">
      <selection activeCell="G61" sqref="G61"/>
    </sheetView>
  </sheetViews>
  <sheetFormatPr defaultColWidth="9.140625" defaultRowHeight="15.75"/>
  <cols>
    <col min="1" max="1" width="9" style="15" customWidth="1"/>
    <col min="2" max="2" width="51.5703125" style="37" customWidth="1"/>
    <col min="3" max="3" width="19.85546875" style="18" customWidth="1"/>
    <col min="4" max="4" width="12.5703125" style="18" customWidth="1"/>
    <col min="5" max="5" width="15" style="18" customWidth="1"/>
    <col min="6" max="6" width="12.85546875" style="18" customWidth="1"/>
    <col min="7" max="7" width="12.42578125" style="18" customWidth="1"/>
    <col min="8" max="8" width="14.42578125" style="18" customWidth="1"/>
    <col min="9" max="16384" width="9.140625" style="1"/>
  </cols>
  <sheetData>
    <row r="1" spans="1:8" ht="18.75">
      <c r="A1" s="60" t="s">
        <v>125</v>
      </c>
      <c r="B1" s="60"/>
      <c r="C1" s="60"/>
      <c r="D1" s="60"/>
      <c r="E1" s="60"/>
      <c r="F1" s="60"/>
      <c r="G1" s="60"/>
      <c r="H1" s="60"/>
    </row>
    <row r="2" spans="1:8" ht="42.75" customHeight="1">
      <c r="A2" s="61" t="s">
        <v>97</v>
      </c>
      <c r="B2" s="62"/>
      <c r="C2" s="62"/>
      <c r="D2" s="62"/>
      <c r="E2" s="62"/>
      <c r="F2" s="62"/>
      <c r="G2" s="62"/>
      <c r="H2" s="62"/>
    </row>
    <row r="3" spans="1:8" s="3" customFormat="1">
      <c r="A3" s="2"/>
      <c r="B3" s="33"/>
      <c r="C3" s="17"/>
      <c r="D3" s="17"/>
      <c r="E3" s="17"/>
      <c r="F3" s="17"/>
      <c r="G3" s="17"/>
      <c r="H3" s="17"/>
    </row>
    <row r="4" spans="1:8">
      <c r="A4" s="63" t="s">
        <v>0</v>
      </c>
      <c r="B4" s="64" t="s">
        <v>1</v>
      </c>
      <c r="C4" s="63" t="s">
        <v>2</v>
      </c>
      <c r="D4" s="22" t="s">
        <v>3</v>
      </c>
      <c r="E4" s="22" t="s">
        <v>59</v>
      </c>
      <c r="F4" s="63" t="s">
        <v>4</v>
      </c>
      <c r="G4" s="65"/>
      <c r="H4" s="65"/>
    </row>
    <row r="5" spans="1:8">
      <c r="A5" s="63"/>
      <c r="B5" s="64"/>
      <c r="C5" s="63"/>
      <c r="D5" s="4">
        <v>2021</v>
      </c>
      <c r="E5" s="31">
        <v>2022</v>
      </c>
      <c r="F5" s="4">
        <v>2023</v>
      </c>
      <c r="G5" s="4">
        <v>2024</v>
      </c>
      <c r="H5" s="4">
        <v>2025</v>
      </c>
    </row>
    <row r="6" spans="1:8">
      <c r="A6" s="5" t="s">
        <v>5</v>
      </c>
      <c r="B6" s="34" t="s">
        <v>6</v>
      </c>
      <c r="C6" s="6"/>
      <c r="D6" s="6"/>
      <c r="E6" s="6"/>
      <c r="F6" s="6"/>
      <c r="G6" s="6"/>
      <c r="H6" s="6"/>
    </row>
    <row r="7" spans="1:8">
      <c r="A7" s="24">
        <v>1</v>
      </c>
      <c r="B7" s="35" t="s">
        <v>81</v>
      </c>
      <c r="C7" s="12" t="s">
        <v>8</v>
      </c>
      <c r="D7" s="19">
        <v>6421</v>
      </c>
      <c r="E7" s="19">
        <v>6395</v>
      </c>
      <c r="F7" s="19">
        <f t="shared" ref="F7:H7" si="0">E7+E13+E16</f>
        <v>6330</v>
      </c>
      <c r="G7" s="19">
        <f t="shared" si="0"/>
        <v>6242</v>
      </c>
      <c r="H7" s="19">
        <f t="shared" si="0"/>
        <v>6154</v>
      </c>
    </row>
    <row r="8" spans="1:8">
      <c r="A8" s="24" t="s">
        <v>37</v>
      </c>
      <c r="B8" s="35" t="s">
        <v>79</v>
      </c>
      <c r="C8" s="12" t="s">
        <v>8</v>
      </c>
      <c r="D8" s="19">
        <v>2818</v>
      </c>
      <c r="E8" s="19">
        <v>2845</v>
      </c>
      <c r="F8" s="19">
        <v>2800</v>
      </c>
      <c r="G8" s="19">
        <v>2764</v>
      </c>
      <c r="H8" s="19">
        <v>2700</v>
      </c>
    </row>
    <row r="9" spans="1:8">
      <c r="A9" s="24" t="s">
        <v>38</v>
      </c>
      <c r="B9" s="35" t="s">
        <v>80</v>
      </c>
      <c r="C9" s="12" t="s">
        <v>8</v>
      </c>
      <c r="D9" s="19">
        <v>3603</v>
      </c>
      <c r="E9" s="19">
        <f>E7-E8</f>
        <v>3550</v>
      </c>
      <c r="F9" s="19">
        <f t="shared" ref="F9:H9" si="1">F7-F8</f>
        <v>3530</v>
      </c>
      <c r="G9" s="19">
        <f t="shared" si="1"/>
        <v>3478</v>
      </c>
      <c r="H9" s="19">
        <f t="shared" si="1"/>
        <v>3454</v>
      </c>
    </row>
    <row r="10" spans="1:8">
      <c r="A10" s="26" t="s">
        <v>45</v>
      </c>
      <c r="B10" s="35" t="s">
        <v>60</v>
      </c>
      <c r="C10" s="12" t="s">
        <v>8</v>
      </c>
      <c r="D10" s="19"/>
      <c r="E10" s="19">
        <f>(E7+F7)/2</f>
        <v>6362.5</v>
      </c>
      <c r="F10" s="19">
        <f>(F7+G7)/2</f>
        <v>6286</v>
      </c>
      <c r="G10" s="19">
        <f>(G7+H7)/2</f>
        <v>6198</v>
      </c>
      <c r="H10" s="19">
        <f>(H7+(H7+H13+H16))/2</f>
        <v>6110</v>
      </c>
    </row>
    <row r="11" spans="1:8">
      <c r="A11" s="23" t="s">
        <v>46</v>
      </c>
      <c r="B11" s="35" t="s">
        <v>43</v>
      </c>
      <c r="C11" s="12" t="s">
        <v>8</v>
      </c>
      <c r="D11" s="19">
        <v>28</v>
      </c>
      <c r="E11" s="19">
        <v>23</v>
      </c>
      <c r="F11" s="19">
        <v>20</v>
      </c>
      <c r="G11" s="19">
        <v>20</v>
      </c>
      <c r="H11" s="19">
        <v>20</v>
      </c>
    </row>
    <row r="12" spans="1:8">
      <c r="A12" s="23" t="s">
        <v>47</v>
      </c>
      <c r="B12" s="35" t="s">
        <v>44</v>
      </c>
      <c r="C12" s="12" t="s">
        <v>8</v>
      </c>
      <c r="D12" s="19">
        <v>110</v>
      </c>
      <c r="E12" s="19">
        <v>115</v>
      </c>
      <c r="F12" s="19">
        <v>117</v>
      </c>
      <c r="G12" s="19">
        <v>117</v>
      </c>
      <c r="H12" s="19">
        <v>117</v>
      </c>
    </row>
    <row r="13" spans="1:8">
      <c r="A13" s="32" t="s">
        <v>48</v>
      </c>
      <c r="B13" s="35" t="s">
        <v>98</v>
      </c>
      <c r="C13" s="12" t="s">
        <v>8</v>
      </c>
      <c r="D13" s="19">
        <f>D11-D12</f>
        <v>-82</v>
      </c>
      <c r="E13" s="19">
        <f t="shared" ref="E13:H13" si="2">E11-E12</f>
        <v>-92</v>
      </c>
      <c r="F13" s="19">
        <f t="shared" si="2"/>
        <v>-97</v>
      </c>
      <c r="G13" s="19">
        <f t="shared" si="2"/>
        <v>-97</v>
      </c>
      <c r="H13" s="19">
        <f t="shared" si="2"/>
        <v>-97</v>
      </c>
    </row>
    <row r="14" spans="1:8">
      <c r="A14" s="32" t="s">
        <v>51</v>
      </c>
      <c r="B14" s="35" t="s">
        <v>99</v>
      </c>
      <c r="C14" s="12" t="s">
        <v>8</v>
      </c>
      <c r="D14" s="19">
        <v>303</v>
      </c>
      <c r="E14" s="19">
        <v>216</v>
      </c>
      <c r="F14" s="19">
        <v>200</v>
      </c>
      <c r="G14" s="19">
        <v>200</v>
      </c>
      <c r="H14" s="19">
        <v>200</v>
      </c>
    </row>
    <row r="15" spans="1:8">
      <c r="A15" s="32" t="s">
        <v>52</v>
      </c>
      <c r="B15" s="35" t="s">
        <v>100</v>
      </c>
      <c r="C15" s="12" t="s">
        <v>8</v>
      </c>
      <c r="D15" s="19">
        <v>247</v>
      </c>
      <c r="E15" s="19">
        <v>189</v>
      </c>
      <c r="F15" s="19">
        <v>191</v>
      </c>
      <c r="G15" s="19">
        <v>191</v>
      </c>
      <c r="H15" s="19">
        <v>191</v>
      </c>
    </row>
    <row r="16" spans="1:8">
      <c r="A16" s="32" t="s">
        <v>53</v>
      </c>
      <c r="B16" s="35" t="s">
        <v>56</v>
      </c>
      <c r="C16" s="12" t="s">
        <v>8</v>
      </c>
      <c r="D16" s="19">
        <f>D14-D15</f>
        <v>56</v>
      </c>
      <c r="E16" s="19">
        <f t="shared" ref="E16:H16" si="3">E14-E15</f>
        <v>27</v>
      </c>
      <c r="F16" s="19">
        <f t="shared" si="3"/>
        <v>9</v>
      </c>
      <c r="G16" s="19">
        <f t="shared" si="3"/>
        <v>9</v>
      </c>
      <c r="H16" s="19">
        <f t="shared" si="3"/>
        <v>9</v>
      </c>
    </row>
    <row r="17" spans="1:16384" ht="31.5">
      <c r="A17" s="32" t="s">
        <v>67</v>
      </c>
      <c r="B17" s="35" t="s">
        <v>9</v>
      </c>
      <c r="C17" s="12" t="s">
        <v>86</v>
      </c>
      <c r="D17" s="19">
        <v>4.4000000000000004</v>
      </c>
      <c r="E17" s="19">
        <f>E11/E10*1000</f>
        <v>3.6149312377210219</v>
      </c>
      <c r="F17" s="19">
        <f>F11/F10*1000</f>
        <v>3.181673560292714</v>
      </c>
      <c r="G17" s="19">
        <f>G11/G10*1000</f>
        <v>3.2268473701193932</v>
      </c>
      <c r="H17" s="19">
        <f>H11/H10*1000</f>
        <v>3.2733224222585928</v>
      </c>
    </row>
    <row r="18" spans="1:16384" ht="31.5">
      <c r="A18" s="32" t="s">
        <v>68</v>
      </c>
      <c r="B18" s="35" t="s">
        <v>10</v>
      </c>
      <c r="C18" s="12" t="s">
        <v>86</v>
      </c>
      <c r="D18" s="19">
        <v>17.100000000000001</v>
      </c>
      <c r="E18" s="19">
        <f>E12/E10*1000</f>
        <v>18.074656188605108</v>
      </c>
      <c r="F18" s="19">
        <f>F12/F10*1000</f>
        <v>18.612790327712375</v>
      </c>
      <c r="G18" s="19">
        <f>G12/G10*1000</f>
        <v>18.877057115198451</v>
      </c>
      <c r="H18" s="19">
        <f>H12/H10*1000</f>
        <v>19.148936170212767</v>
      </c>
    </row>
    <row r="19" spans="1:16384" ht="31.5">
      <c r="A19" s="32" t="s">
        <v>69</v>
      </c>
      <c r="B19" s="35" t="s">
        <v>11</v>
      </c>
      <c r="C19" s="12" t="s">
        <v>86</v>
      </c>
      <c r="D19" s="19">
        <v>0.3</v>
      </c>
      <c r="E19" s="19">
        <f>E17-E18</f>
        <v>-14.459724950884086</v>
      </c>
      <c r="F19" s="19">
        <f>F17-F18</f>
        <v>-15.431116767419661</v>
      </c>
      <c r="G19" s="19">
        <f>G17-G18</f>
        <v>-15.650209745079056</v>
      </c>
      <c r="H19" s="19">
        <f>H17-H18</f>
        <v>-15.875613747954175</v>
      </c>
    </row>
    <row r="20" spans="1:16384" ht="31.5">
      <c r="A20" s="32" t="s">
        <v>70</v>
      </c>
      <c r="B20" s="35" t="s">
        <v>12</v>
      </c>
      <c r="C20" s="12" t="s">
        <v>86</v>
      </c>
      <c r="D20" s="19">
        <v>-12.8</v>
      </c>
      <c r="E20" s="19">
        <f>E16/E10*1000</f>
        <v>4.2436149312377216</v>
      </c>
      <c r="F20" s="19">
        <f>F16/F10*1000</f>
        <v>1.4317531021317214</v>
      </c>
      <c r="G20" s="19">
        <f>G16/G10*1000</f>
        <v>1.452081316553727</v>
      </c>
      <c r="H20" s="19">
        <f>H16/H10*1000</f>
        <v>1.4729950900163666</v>
      </c>
    </row>
    <row r="21" spans="1:16384">
      <c r="A21" s="9" t="s">
        <v>13</v>
      </c>
      <c r="B21" s="16" t="s">
        <v>15</v>
      </c>
      <c r="C21" s="20"/>
      <c r="D21" s="20"/>
      <c r="E21" s="20"/>
      <c r="F21" s="20"/>
      <c r="G21" s="20"/>
      <c r="H21" s="20"/>
    </row>
    <row r="22" spans="1:16384" ht="63">
      <c r="A22" s="40" t="s">
        <v>66</v>
      </c>
      <c r="B22" s="41" t="s">
        <v>101</v>
      </c>
      <c r="C22" s="21" t="s">
        <v>83</v>
      </c>
      <c r="D22" s="20"/>
      <c r="E22" s="20"/>
      <c r="F22" s="20"/>
      <c r="G22" s="20"/>
      <c r="H22" s="20"/>
    </row>
    <row r="23" spans="1:16384" ht="38.25" customHeight="1">
      <c r="A23" s="59" t="s">
        <v>45</v>
      </c>
      <c r="B23" s="57" t="s">
        <v>65</v>
      </c>
      <c r="C23" s="12" t="s">
        <v>121</v>
      </c>
      <c r="D23" s="19">
        <v>256288</v>
      </c>
      <c r="E23" s="19">
        <v>174275.84</v>
      </c>
      <c r="F23" s="19">
        <v>172684.2</v>
      </c>
      <c r="G23" s="19">
        <v>171284.2</v>
      </c>
      <c r="H23" s="19">
        <v>169884.2</v>
      </c>
    </row>
    <row r="24" spans="1:16384" ht="46.5" customHeight="1">
      <c r="A24" s="59"/>
      <c r="B24" s="58"/>
      <c r="C24" s="21" t="s">
        <v>96</v>
      </c>
      <c r="D24" s="19"/>
      <c r="E24" s="28">
        <f>E23/D23*100</f>
        <v>68</v>
      </c>
      <c r="F24" s="28">
        <f>F23/E23*100</f>
        <v>99.086712191431701</v>
      </c>
      <c r="G24" s="28">
        <f>G23/F23*100</f>
        <v>99.189271514128095</v>
      </c>
      <c r="H24" s="28">
        <f>H23/G23*100</f>
        <v>99.182644984184179</v>
      </c>
    </row>
    <row r="25" spans="1:16384" ht="15" customHeight="1">
      <c r="A25" s="7" t="s">
        <v>14</v>
      </c>
      <c r="B25" s="74" t="s">
        <v>18</v>
      </c>
      <c r="C25" s="74"/>
      <c r="D25" s="74"/>
      <c r="E25" s="74"/>
      <c r="F25" s="74"/>
      <c r="G25" s="74"/>
      <c r="H25" s="74"/>
      <c r="I25" s="8"/>
      <c r="J25" s="8"/>
      <c r="K25" s="8"/>
    </row>
    <row r="26" spans="1:16384">
      <c r="A26" s="68">
        <v>1</v>
      </c>
      <c r="B26" s="71" t="s">
        <v>73</v>
      </c>
      <c r="C26" s="12" t="s">
        <v>121</v>
      </c>
      <c r="D26" s="19">
        <f>D28+D30</f>
        <v>0</v>
      </c>
      <c r="E26" s="19">
        <f>E28+E30</f>
        <v>0</v>
      </c>
      <c r="F26" s="19">
        <f>F28+F30</f>
        <v>0</v>
      </c>
      <c r="G26" s="19">
        <f>G28+G30</f>
        <v>0</v>
      </c>
      <c r="H26" s="19">
        <f>H28+H30</f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63">
      <c r="A27" s="68"/>
      <c r="B27" s="72"/>
      <c r="C27" s="21" t="s">
        <v>96</v>
      </c>
      <c r="D27" s="19"/>
      <c r="E27" s="28" t="e">
        <f>E26/D26*100</f>
        <v>#DIV/0!</v>
      </c>
      <c r="F27" s="28" t="e">
        <f>F26/E26*100</f>
        <v>#DIV/0!</v>
      </c>
      <c r="G27" s="28" t="e">
        <f>G26/F26*100</f>
        <v>#DIV/0!</v>
      </c>
      <c r="H27" s="28" t="e">
        <f>H26/G26*100</f>
        <v>#DIV/0!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>
      <c r="A28" s="68" t="s">
        <v>37</v>
      </c>
      <c r="B28" s="71" t="s">
        <v>61</v>
      </c>
      <c r="C28" s="12" t="s">
        <v>121</v>
      </c>
      <c r="D28" s="19"/>
      <c r="E28" s="19"/>
      <c r="F28" s="19"/>
      <c r="G28" s="19"/>
      <c r="H28" s="1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63">
      <c r="A29" s="68"/>
      <c r="B29" s="72"/>
      <c r="C29" s="21" t="s">
        <v>96</v>
      </c>
      <c r="D29" s="19"/>
      <c r="E29" s="28" t="e">
        <f>E28/D28*100</f>
        <v>#DIV/0!</v>
      </c>
      <c r="F29" s="28" t="e">
        <f>F28/E28*100</f>
        <v>#DIV/0!</v>
      </c>
      <c r="G29" s="28" t="e">
        <f>G28/F28*100</f>
        <v>#DIV/0!</v>
      </c>
      <c r="H29" s="28" t="e">
        <f>H28/G28*100</f>
        <v>#DIV/0!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>
      <c r="A30" s="68" t="s">
        <v>38</v>
      </c>
      <c r="B30" s="71" t="s">
        <v>62</v>
      </c>
      <c r="C30" s="12" t="s">
        <v>121</v>
      </c>
      <c r="D30" s="19"/>
      <c r="E30" s="19"/>
      <c r="F30" s="19"/>
      <c r="G30" s="19"/>
      <c r="H30" s="19"/>
    </row>
    <row r="31" spans="1:16384" ht="63" customHeight="1">
      <c r="A31" s="68"/>
      <c r="B31" s="73"/>
      <c r="C31" s="80" t="s">
        <v>96</v>
      </c>
      <c r="D31" s="78"/>
      <c r="E31" s="78" t="e">
        <f>E30/D30*100</f>
        <v>#DIV/0!</v>
      </c>
      <c r="F31" s="78" t="e">
        <f t="shared" ref="F31:H31" si="4">F30/E30*100</f>
        <v>#DIV/0!</v>
      </c>
      <c r="G31" s="78" t="e">
        <f t="shared" si="4"/>
        <v>#DIV/0!</v>
      </c>
      <c r="H31" s="78" t="e">
        <f t="shared" si="4"/>
        <v>#DIV/0!</v>
      </c>
    </row>
    <row r="32" spans="1:16384">
      <c r="A32" s="68"/>
      <c r="B32" s="72"/>
      <c r="C32" s="81"/>
      <c r="D32" s="79"/>
      <c r="E32" s="79"/>
      <c r="F32" s="79"/>
      <c r="G32" s="79"/>
      <c r="H32" s="79"/>
    </row>
    <row r="33" spans="1:8">
      <c r="A33" s="7" t="s">
        <v>17</v>
      </c>
      <c r="B33" s="34" t="s">
        <v>24</v>
      </c>
      <c r="C33" s="13"/>
      <c r="D33" s="13"/>
      <c r="E33" s="13"/>
      <c r="F33" s="13"/>
      <c r="G33" s="13"/>
      <c r="H33" s="13"/>
    </row>
    <row r="34" spans="1:8" ht="31.5">
      <c r="A34" s="23" t="s">
        <v>66</v>
      </c>
      <c r="B34" s="35" t="s">
        <v>49</v>
      </c>
      <c r="C34" s="12" t="s">
        <v>26</v>
      </c>
      <c r="D34" s="19">
        <v>8038</v>
      </c>
      <c r="E34" s="19">
        <v>6172</v>
      </c>
      <c r="F34" s="19">
        <v>6214</v>
      </c>
      <c r="G34" s="19">
        <v>6242</v>
      </c>
      <c r="H34" s="19">
        <v>6287</v>
      </c>
    </row>
    <row r="35" spans="1:8" ht="31.5">
      <c r="A35" s="38" t="s">
        <v>45</v>
      </c>
      <c r="B35" s="43" t="s">
        <v>102</v>
      </c>
      <c r="C35" s="12" t="s">
        <v>83</v>
      </c>
      <c r="D35" s="19"/>
      <c r="E35" s="19"/>
      <c r="F35" s="19">
        <v>1</v>
      </c>
      <c r="G35" s="19"/>
      <c r="H35" s="19"/>
    </row>
    <row r="36" spans="1:8" ht="31.5">
      <c r="A36" s="23">
        <v>3</v>
      </c>
      <c r="B36" s="35" t="s">
        <v>71</v>
      </c>
      <c r="C36" s="12" t="s">
        <v>27</v>
      </c>
      <c r="D36" s="19"/>
      <c r="E36" s="19">
        <v>8.8000000000000007</v>
      </c>
      <c r="F36" s="19">
        <v>9</v>
      </c>
      <c r="G36" s="19">
        <v>9</v>
      </c>
      <c r="H36" s="19">
        <v>9</v>
      </c>
    </row>
    <row r="37" spans="1:8">
      <c r="A37" s="7" t="s">
        <v>19</v>
      </c>
      <c r="B37" s="34" t="s">
        <v>29</v>
      </c>
      <c r="C37" s="13"/>
      <c r="D37" s="13"/>
      <c r="E37" s="13"/>
      <c r="F37" s="13"/>
      <c r="G37" s="13"/>
      <c r="H37" s="13"/>
    </row>
    <row r="38" spans="1:8" ht="31.5">
      <c r="A38" s="23" t="s">
        <v>66</v>
      </c>
      <c r="B38" s="35" t="s">
        <v>58</v>
      </c>
      <c r="C38" s="12" t="s">
        <v>54</v>
      </c>
      <c r="D38" s="19">
        <v>45.4</v>
      </c>
      <c r="E38" s="19">
        <v>45.4</v>
      </c>
      <c r="F38" s="19">
        <v>45.4</v>
      </c>
      <c r="G38" s="19">
        <v>45.4</v>
      </c>
      <c r="H38" s="19">
        <v>45.4</v>
      </c>
    </row>
    <row r="39" spans="1:8" ht="47.25">
      <c r="A39" s="26" t="s">
        <v>45</v>
      </c>
      <c r="B39" s="35" t="s">
        <v>103</v>
      </c>
      <c r="C39" s="12" t="s">
        <v>54</v>
      </c>
      <c r="D39" s="19">
        <v>45.4</v>
      </c>
      <c r="E39" s="19">
        <v>45.4</v>
      </c>
      <c r="F39" s="19">
        <v>45.4</v>
      </c>
      <c r="G39" s="19">
        <v>45.4</v>
      </c>
      <c r="H39" s="19">
        <v>45.4</v>
      </c>
    </row>
    <row r="40" spans="1:8" ht="78.75">
      <c r="A40" s="26" t="s">
        <v>46</v>
      </c>
      <c r="B40" s="35" t="s">
        <v>120</v>
      </c>
      <c r="C40" s="12" t="s">
        <v>7</v>
      </c>
      <c r="D40" s="19"/>
      <c r="E40" s="19">
        <f>E39/E38*100</f>
        <v>100</v>
      </c>
      <c r="F40" s="19">
        <f>F39/F38*100</f>
        <v>100</v>
      </c>
      <c r="G40" s="19">
        <f>G39/G38*100</f>
        <v>100</v>
      </c>
      <c r="H40" s="19">
        <f>H39/H38*100</f>
        <v>100</v>
      </c>
    </row>
    <row r="41" spans="1:8">
      <c r="A41" s="7" t="s">
        <v>20</v>
      </c>
      <c r="B41" s="34" t="s">
        <v>21</v>
      </c>
      <c r="C41" s="13"/>
      <c r="D41" s="13"/>
      <c r="E41" s="13"/>
      <c r="F41" s="13"/>
      <c r="G41" s="13"/>
      <c r="H41" s="13"/>
    </row>
    <row r="42" spans="1:8">
      <c r="A42" s="69">
        <v>1</v>
      </c>
      <c r="B42" s="70" t="s">
        <v>78</v>
      </c>
      <c r="C42" s="12" t="s">
        <v>121</v>
      </c>
      <c r="D42" s="19"/>
      <c r="E42" s="19"/>
      <c r="F42" s="19"/>
      <c r="G42" s="19"/>
      <c r="H42" s="19"/>
    </row>
    <row r="43" spans="1:8" ht="63">
      <c r="A43" s="69"/>
      <c r="B43" s="70"/>
      <c r="C43" s="21" t="s">
        <v>96</v>
      </c>
      <c r="D43" s="19"/>
      <c r="E43" s="28" t="e">
        <f>E42/D42*100</f>
        <v>#DIV/0!</v>
      </c>
      <c r="F43" s="28" t="e">
        <f>F42/E42*100</f>
        <v>#DIV/0!</v>
      </c>
      <c r="G43" s="28" t="e">
        <f>G42/F42*100</f>
        <v>#DIV/0!</v>
      </c>
      <c r="H43" s="28" t="e">
        <f>H42/G42*100</f>
        <v>#DIV/0!</v>
      </c>
    </row>
    <row r="44" spans="1:8">
      <c r="A44" s="75" t="s">
        <v>45</v>
      </c>
      <c r="B44" s="67" t="s">
        <v>50</v>
      </c>
      <c r="C44" s="12" t="s">
        <v>121</v>
      </c>
      <c r="D44" s="19"/>
      <c r="E44" s="19"/>
      <c r="F44" s="19"/>
      <c r="G44" s="19"/>
      <c r="H44" s="19"/>
    </row>
    <row r="45" spans="1:8" ht="63">
      <c r="A45" s="75"/>
      <c r="B45" s="67"/>
      <c r="C45" s="21" t="s">
        <v>96</v>
      </c>
      <c r="D45" s="19"/>
      <c r="E45" s="28" t="e">
        <f>E44/D44*100</f>
        <v>#DIV/0!</v>
      </c>
      <c r="F45" s="28" t="e">
        <f>F44/E44*100</f>
        <v>#DIV/0!</v>
      </c>
      <c r="G45" s="28" t="e">
        <f>G44/F44*100</f>
        <v>#DIV/0!</v>
      </c>
      <c r="H45" s="28" t="e">
        <f>H44/G44*100</f>
        <v>#DIV/0!</v>
      </c>
    </row>
    <row r="46" spans="1:8" ht="31.5">
      <c r="A46" s="39" t="s">
        <v>46</v>
      </c>
      <c r="B46" s="42" t="s">
        <v>104</v>
      </c>
      <c r="C46" s="21" t="s">
        <v>83</v>
      </c>
      <c r="D46" s="19">
        <v>55</v>
      </c>
      <c r="E46" s="28">
        <v>60</v>
      </c>
      <c r="F46" s="28">
        <v>60</v>
      </c>
      <c r="G46" s="28">
        <v>60</v>
      </c>
      <c r="H46" s="28">
        <v>60</v>
      </c>
    </row>
    <row r="47" spans="1:8" ht="31.5">
      <c r="A47" s="39" t="s">
        <v>47</v>
      </c>
      <c r="B47" s="42" t="s">
        <v>105</v>
      </c>
      <c r="C47" s="21" t="s">
        <v>26</v>
      </c>
      <c r="D47" s="19">
        <v>9753.9</v>
      </c>
      <c r="E47" s="28">
        <v>9268.4</v>
      </c>
      <c r="F47" s="28">
        <v>9268.4</v>
      </c>
      <c r="G47" s="28">
        <v>9268.4</v>
      </c>
      <c r="H47" s="28">
        <v>9268.4</v>
      </c>
    </row>
    <row r="48" spans="1:8" ht="31.5">
      <c r="A48" s="39" t="s">
        <v>48</v>
      </c>
      <c r="B48" s="42" t="s">
        <v>106</v>
      </c>
      <c r="C48" s="21" t="s">
        <v>83</v>
      </c>
      <c r="D48" s="19">
        <v>4</v>
      </c>
      <c r="E48" s="28">
        <v>4</v>
      </c>
      <c r="F48" s="28">
        <v>4</v>
      </c>
      <c r="G48" s="28">
        <v>4</v>
      </c>
      <c r="H48" s="28">
        <v>4</v>
      </c>
    </row>
    <row r="49" spans="1:8" ht="63">
      <c r="A49" s="39" t="s">
        <v>51</v>
      </c>
      <c r="B49" s="42" t="s">
        <v>107</v>
      </c>
      <c r="C49" s="21" t="s">
        <v>83</v>
      </c>
      <c r="D49" s="19">
        <v>13</v>
      </c>
      <c r="E49" s="28">
        <v>15</v>
      </c>
      <c r="F49" s="28">
        <v>15</v>
      </c>
      <c r="G49" s="28">
        <v>15</v>
      </c>
      <c r="H49" s="28">
        <v>15</v>
      </c>
    </row>
    <row r="50" spans="1:8">
      <c r="A50" s="7" t="s">
        <v>22</v>
      </c>
      <c r="B50" s="34" t="s">
        <v>88</v>
      </c>
      <c r="C50" s="21"/>
      <c r="D50" s="19"/>
      <c r="E50" s="19"/>
      <c r="F50" s="19"/>
      <c r="G50" s="19"/>
      <c r="H50" s="19"/>
    </row>
    <row r="51" spans="1:8" ht="31.5">
      <c r="A51" s="25" t="s">
        <v>66</v>
      </c>
      <c r="B51" s="35" t="s">
        <v>82</v>
      </c>
      <c r="C51" s="12" t="s">
        <v>83</v>
      </c>
      <c r="D51" s="19">
        <v>148</v>
      </c>
      <c r="E51" s="19">
        <v>139</v>
      </c>
      <c r="F51" s="19">
        <v>136</v>
      </c>
      <c r="G51" s="19">
        <v>138</v>
      </c>
      <c r="H51" s="19">
        <v>139</v>
      </c>
    </row>
    <row r="52" spans="1:8" ht="63">
      <c r="A52" s="25" t="s">
        <v>45</v>
      </c>
      <c r="B52" s="35" t="s">
        <v>89</v>
      </c>
      <c r="C52" s="12" t="s">
        <v>84</v>
      </c>
      <c r="D52" s="19">
        <v>2423</v>
      </c>
      <c r="E52" s="19">
        <v>2380</v>
      </c>
      <c r="F52" s="19">
        <v>2374</v>
      </c>
      <c r="G52" s="19">
        <v>2374</v>
      </c>
      <c r="H52" s="19">
        <v>2374</v>
      </c>
    </row>
    <row r="53" spans="1:8" ht="47.25">
      <c r="A53" s="25" t="s">
        <v>46</v>
      </c>
      <c r="B53" s="35" t="s">
        <v>108</v>
      </c>
      <c r="C53" s="12" t="s">
        <v>83</v>
      </c>
      <c r="D53" s="19">
        <v>219</v>
      </c>
      <c r="E53" s="19">
        <v>248</v>
      </c>
      <c r="F53" s="19">
        <v>250</v>
      </c>
      <c r="G53" s="19">
        <v>250</v>
      </c>
      <c r="H53" s="19">
        <v>250</v>
      </c>
    </row>
    <row r="54" spans="1:8">
      <c r="A54" s="10" t="s">
        <v>25</v>
      </c>
      <c r="B54" s="16" t="s">
        <v>23</v>
      </c>
      <c r="C54" s="20"/>
      <c r="D54" s="20"/>
      <c r="E54" s="20"/>
      <c r="F54" s="20"/>
      <c r="G54" s="20"/>
      <c r="H54" s="20"/>
    </row>
    <row r="55" spans="1:8">
      <c r="A55" s="76">
        <v>1</v>
      </c>
      <c r="B55" s="57" t="s">
        <v>95</v>
      </c>
      <c r="C55" s="12" t="s">
        <v>121</v>
      </c>
      <c r="D55" s="19">
        <v>18323</v>
      </c>
      <c r="E55" s="19">
        <v>86231.5</v>
      </c>
      <c r="F55" s="19">
        <v>198000</v>
      </c>
      <c r="G55" s="19">
        <v>500000</v>
      </c>
      <c r="H55" s="19">
        <v>575000</v>
      </c>
    </row>
    <row r="56" spans="1:8" ht="63">
      <c r="A56" s="77"/>
      <c r="B56" s="58"/>
      <c r="C56" s="21" t="s">
        <v>96</v>
      </c>
      <c r="D56" s="19"/>
      <c r="E56" s="28">
        <f>E55/D55*100</f>
        <v>470.61889428587023</v>
      </c>
      <c r="F56" s="28">
        <f>F55/E55*100</f>
        <v>229.61446803082399</v>
      </c>
      <c r="G56" s="28">
        <f>G55/F55*100</f>
        <v>252.52525252525251</v>
      </c>
      <c r="H56" s="28">
        <f>H55/G55*100</f>
        <v>114.99999999999999</v>
      </c>
    </row>
    <row r="57" spans="1:8" ht="31.5">
      <c r="A57" s="14" t="s">
        <v>28</v>
      </c>
      <c r="B57" s="34" t="s">
        <v>90</v>
      </c>
      <c r="C57" s="13"/>
      <c r="D57" s="13"/>
      <c r="E57" s="13"/>
      <c r="F57" s="13"/>
      <c r="G57" s="13"/>
      <c r="H57" s="13"/>
    </row>
    <row r="58" spans="1:8" ht="31.5">
      <c r="A58" s="26">
        <v>1</v>
      </c>
      <c r="B58" s="35" t="s">
        <v>93</v>
      </c>
      <c r="C58" s="12" t="s">
        <v>121</v>
      </c>
      <c r="D58" s="19">
        <f>D59+D62</f>
        <v>90751.8</v>
      </c>
      <c r="E58" s="19">
        <f>E59+E62</f>
        <v>232832</v>
      </c>
      <c r="F58" s="19">
        <f>F59+F62</f>
        <v>185306.17</v>
      </c>
      <c r="G58" s="19">
        <f>G59+G62</f>
        <v>65473.96</v>
      </c>
      <c r="H58" s="19">
        <f>H59+H62</f>
        <v>62495.35</v>
      </c>
    </row>
    <row r="59" spans="1:8">
      <c r="A59" s="11" t="s">
        <v>37</v>
      </c>
      <c r="B59" s="35" t="s">
        <v>30</v>
      </c>
      <c r="C59" s="12" t="s">
        <v>121</v>
      </c>
      <c r="D59" s="19">
        <f>D60+D61</f>
        <v>53825.8</v>
      </c>
      <c r="E59" s="19">
        <v>50009</v>
      </c>
      <c r="F59" s="19">
        <f>F60+F61</f>
        <v>52660</v>
      </c>
      <c r="G59" s="19">
        <f>G60+G61</f>
        <v>48257</v>
      </c>
      <c r="H59" s="19">
        <f>H60+H61</f>
        <v>46968</v>
      </c>
    </row>
    <row r="60" spans="1:8">
      <c r="A60" s="11" t="s">
        <v>57</v>
      </c>
      <c r="B60" s="35" t="s">
        <v>76</v>
      </c>
      <c r="C60" s="12" t="s">
        <v>121</v>
      </c>
      <c r="D60" s="19">
        <v>37191.800000000003</v>
      </c>
      <c r="E60" s="19">
        <v>39591</v>
      </c>
      <c r="F60" s="19">
        <v>41035</v>
      </c>
      <c r="G60" s="19">
        <v>40702</v>
      </c>
      <c r="H60" s="19">
        <v>40713</v>
      </c>
    </row>
    <row r="61" spans="1:8">
      <c r="A61" s="11" t="s">
        <v>42</v>
      </c>
      <c r="B61" s="35" t="s">
        <v>77</v>
      </c>
      <c r="C61" s="12" t="s">
        <v>121</v>
      </c>
      <c r="D61" s="19">
        <v>16634</v>
      </c>
      <c r="E61" s="19">
        <v>10418</v>
      </c>
      <c r="F61" s="19">
        <v>11625</v>
      </c>
      <c r="G61" s="19">
        <v>7555</v>
      </c>
      <c r="H61" s="19">
        <v>6255</v>
      </c>
    </row>
    <row r="62" spans="1:8">
      <c r="A62" s="11" t="s">
        <v>38</v>
      </c>
      <c r="B62" s="35" t="s">
        <v>63</v>
      </c>
      <c r="C62" s="12" t="s">
        <v>121</v>
      </c>
      <c r="D62" s="19">
        <v>36926</v>
      </c>
      <c r="E62" s="19">
        <v>182823</v>
      </c>
      <c r="F62" s="19">
        <v>132646.17000000001</v>
      </c>
      <c r="G62" s="19">
        <v>17216.96</v>
      </c>
      <c r="H62" s="19">
        <v>15527.35</v>
      </c>
    </row>
    <row r="63" spans="1:8" ht="31.5">
      <c r="A63" s="23">
        <v>2</v>
      </c>
      <c r="B63" s="35" t="s">
        <v>91</v>
      </c>
      <c r="C63" s="12" t="s">
        <v>121</v>
      </c>
      <c r="D63" s="19">
        <v>94556.3</v>
      </c>
      <c r="E63" s="19">
        <v>243581.2</v>
      </c>
      <c r="F63" s="19">
        <v>167211.29999999999</v>
      </c>
      <c r="G63" s="19">
        <v>58473.599999999999</v>
      </c>
      <c r="H63" s="19">
        <v>58473.599999999999</v>
      </c>
    </row>
    <row r="64" spans="1:8">
      <c r="A64" s="23" t="s">
        <v>41</v>
      </c>
      <c r="B64" s="8" t="s">
        <v>94</v>
      </c>
      <c r="C64" s="12" t="s">
        <v>121</v>
      </c>
      <c r="D64" s="19">
        <v>74662.350000000006</v>
      </c>
      <c r="E64" s="19">
        <v>220250.1</v>
      </c>
      <c r="F64" s="19">
        <v>143591.5</v>
      </c>
      <c r="G64" s="19">
        <v>36943.800000000003</v>
      </c>
      <c r="H64" s="19">
        <v>36943.800000000003</v>
      </c>
    </row>
    <row r="65" spans="1:16384" ht="31.5">
      <c r="A65" s="23">
        <v>3</v>
      </c>
      <c r="B65" s="35" t="s">
        <v>92</v>
      </c>
      <c r="C65" s="12" t="s">
        <v>121</v>
      </c>
      <c r="D65" s="19">
        <f>D58-D63</f>
        <v>-3804.5</v>
      </c>
      <c r="E65" s="19">
        <f>E58-E63</f>
        <v>-10749.200000000012</v>
      </c>
      <c r="F65" s="19">
        <f>F58-F63</f>
        <v>18094.870000000024</v>
      </c>
      <c r="G65" s="19">
        <f>G58-G63</f>
        <v>7000.3600000000006</v>
      </c>
      <c r="H65" s="19">
        <f>H58-H63</f>
        <v>4021.75</v>
      </c>
    </row>
    <row r="66" spans="1:16384" hidden="1">
      <c r="A66" s="23" t="s">
        <v>47</v>
      </c>
      <c r="B66" s="35" t="s">
        <v>55</v>
      </c>
      <c r="C66" s="12" t="s">
        <v>85</v>
      </c>
      <c r="D66" s="19"/>
      <c r="E66" s="19"/>
      <c r="F66" s="19"/>
      <c r="G66" s="19"/>
      <c r="H66" s="19"/>
    </row>
    <row r="67" spans="1:16384">
      <c r="A67" s="7" t="s">
        <v>87</v>
      </c>
      <c r="B67" s="34" t="s">
        <v>31</v>
      </c>
      <c r="C67" s="13"/>
      <c r="D67" s="13"/>
      <c r="E67" s="13"/>
      <c r="F67" s="13"/>
      <c r="G67" s="13"/>
      <c r="H67" s="13"/>
    </row>
    <row r="68" spans="1:16384" ht="31.5">
      <c r="A68" s="23">
        <v>1</v>
      </c>
      <c r="B68" s="56" t="s">
        <v>32</v>
      </c>
      <c r="C68" s="12" t="s">
        <v>8</v>
      </c>
      <c r="D68" s="19">
        <v>3099</v>
      </c>
      <c r="E68" s="19">
        <v>3057</v>
      </c>
      <c r="F68" s="19">
        <v>3026</v>
      </c>
      <c r="G68" s="19">
        <v>2984</v>
      </c>
      <c r="H68" s="19">
        <v>2942</v>
      </c>
    </row>
    <row r="69" spans="1:16384" ht="47.25">
      <c r="A69" s="23" t="s">
        <v>45</v>
      </c>
      <c r="B69" s="35" t="s">
        <v>34</v>
      </c>
      <c r="C69" s="12" t="s">
        <v>8</v>
      </c>
      <c r="D69" s="29">
        <v>27</v>
      </c>
      <c r="E69" s="19">
        <v>13</v>
      </c>
      <c r="F69" s="19">
        <v>8</v>
      </c>
      <c r="G69" s="19">
        <v>8</v>
      </c>
      <c r="H69" s="19">
        <v>8</v>
      </c>
    </row>
    <row r="70" spans="1:16384" ht="31.5">
      <c r="A70" s="23" t="s">
        <v>46</v>
      </c>
      <c r="B70" s="35" t="s">
        <v>33</v>
      </c>
      <c r="C70" s="12" t="s">
        <v>7</v>
      </c>
      <c r="D70" s="29">
        <v>0.08</v>
      </c>
      <c r="E70" s="19">
        <v>0.2</v>
      </c>
      <c r="F70" s="19">
        <v>0.2</v>
      </c>
      <c r="G70" s="19">
        <v>0.2</v>
      </c>
      <c r="H70" s="19">
        <v>0.2</v>
      </c>
    </row>
    <row r="71" spans="1:16384" ht="47.25">
      <c r="A71" s="23" t="s">
        <v>47</v>
      </c>
      <c r="B71" s="35" t="s">
        <v>35</v>
      </c>
      <c r="C71" s="12" t="s">
        <v>36</v>
      </c>
      <c r="D71" s="30">
        <v>112</v>
      </c>
      <c r="E71" s="19">
        <v>86</v>
      </c>
      <c r="F71" s="19">
        <v>89</v>
      </c>
      <c r="G71" s="19">
        <v>89</v>
      </c>
      <c r="H71" s="19">
        <v>89</v>
      </c>
    </row>
    <row r="72" spans="1:16384" s="8" customFormat="1" ht="31.5">
      <c r="A72" s="26" t="s">
        <v>48</v>
      </c>
      <c r="B72" s="35" t="s">
        <v>64</v>
      </c>
      <c r="C72" s="12" t="s">
        <v>8</v>
      </c>
      <c r="D72" s="19">
        <v>599.4</v>
      </c>
      <c r="E72" s="19">
        <v>453</v>
      </c>
      <c r="F72" s="19">
        <v>412</v>
      </c>
      <c r="G72" s="19">
        <v>395</v>
      </c>
      <c r="H72" s="19">
        <v>379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1:16384" s="8" customFormat="1" ht="24" customHeight="1">
      <c r="A73" s="66" t="s">
        <v>51</v>
      </c>
      <c r="B73" s="67" t="s">
        <v>74</v>
      </c>
      <c r="C73" s="12" t="s">
        <v>72</v>
      </c>
      <c r="D73" s="19">
        <v>47339.1</v>
      </c>
      <c r="E73" s="19">
        <v>50908.5</v>
      </c>
      <c r="F73" s="19">
        <v>55490.2</v>
      </c>
      <c r="G73" s="19">
        <v>57709.88</v>
      </c>
      <c r="H73" s="19">
        <v>60018.27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1:16384" s="8" customFormat="1" ht="28.5" customHeight="1">
      <c r="A74" s="66"/>
      <c r="B74" s="67"/>
      <c r="C74" s="12" t="s">
        <v>16</v>
      </c>
      <c r="D74" s="19"/>
      <c r="E74" s="19">
        <f>E73/D73*100</f>
        <v>107.54006730165972</v>
      </c>
      <c r="F74" s="19">
        <f>F73/E73*100</f>
        <v>108.99987231994656</v>
      </c>
      <c r="G74" s="19">
        <f>G73/F73*100</f>
        <v>104.00012975264102</v>
      </c>
      <c r="H74" s="19">
        <f>H73/G73*100</f>
        <v>103.99999098941117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1:16384" s="8" customFormat="1" ht="31.5">
      <c r="A75" s="27" t="s">
        <v>52</v>
      </c>
      <c r="B75" s="36" t="s">
        <v>75</v>
      </c>
      <c r="C75" s="21" t="s">
        <v>121</v>
      </c>
      <c r="D75" s="19"/>
      <c r="E75" s="19">
        <f>E73*E72*12/1000000</f>
        <v>276.738606</v>
      </c>
      <c r="F75" s="19">
        <f>F73*F72*12/1000000</f>
        <v>274.34354879999995</v>
      </c>
      <c r="G75" s="19">
        <f>G73*G72*12/1000000</f>
        <v>273.54483119999998</v>
      </c>
      <c r="H75" s="19">
        <f>H73*H72*12/1000000</f>
        <v>272.96309195999999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1:16384">
      <c r="A76" s="45" t="s">
        <v>109</v>
      </c>
      <c r="B76" s="46" t="s">
        <v>110</v>
      </c>
      <c r="C76" s="44"/>
      <c r="D76" s="44"/>
      <c r="E76" s="44"/>
      <c r="F76" s="44"/>
      <c r="G76" s="44"/>
      <c r="H76" s="44"/>
    </row>
    <row r="77" spans="1:16384">
      <c r="A77" s="54">
        <v>1</v>
      </c>
      <c r="B77" s="47" t="s">
        <v>111</v>
      </c>
      <c r="C77" s="44"/>
      <c r="D77" s="44"/>
      <c r="E77" s="44"/>
      <c r="F77" s="44"/>
      <c r="G77" s="44"/>
      <c r="H77" s="44"/>
    </row>
    <row r="78" spans="1:16384" ht="47.25">
      <c r="A78" s="54" t="s">
        <v>37</v>
      </c>
      <c r="B78" s="47" t="s">
        <v>112</v>
      </c>
      <c r="C78" s="55" t="s">
        <v>122</v>
      </c>
      <c r="D78" s="44">
        <v>0.16</v>
      </c>
      <c r="E78" s="44">
        <v>0.16</v>
      </c>
      <c r="F78" s="44">
        <v>0.16</v>
      </c>
      <c r="G78" s="44">
        <v>0.16</v>
      </c>
      <c r="H78" s="44">
        <v>0.16</v>
      </c>
    </row>
    <row r="79" spans="1:16384" ht="31.5">
      <c r="A79" s="54" t="s">
        <v>38</v>
      </c>
      <c r="B79" s="47" t="s">
        <v>115</v>
      </c>
      <c r="C79" s="55" t="s">
        <v>123</v>
      </c>
      <c r="D79" s="44">
        <v>0.16</v>
      </c>
      <c r="E79" s="44">
        <v>0.16</v>
      </c>
      <c r="F79" s="44">
        <v>0.16</v>
      </c>
      <c r="G79" s="44">
        <v>0.16</v>
      </c>
      <c r="H79" s="44">
        <v>0.16</v>
      </c>
    </row>
    <row r="80" spans="1:16384" ht="31.5">
      <c r="A80" s="54" t="s">
        <v>39</v>
      </c>
      <c r="B80" s="47" t="s">
        <v>113</v>
      </c>
      <c r="C80" s="55" t="s">
        <v>123</v>
      </c>
      <c r="D80" s="44">
        <v>0.16</v>
      </c>
      <c r="E80" s="44">
        <v>0.16</v>
      </c>
      <c r="F80" s="44">
        <v>0.16</v>
      </c>
      <c r="G80" s="44">
        <v>0.16</v>
      </c>
      <c r="H80" s="44">
        <v>0.16</v>
      </c>
    </row>
    <row r="81" spans="1:8" ht="31.5">
      <c r="A81" s="54" t="s">
        <v>40</v>
      </c>
      <c r="B81" s="47" t="s">
        <v>114</v>
      </c>
      <c r="C81" s="55" t="s">
        <v>124</v>
      </c>
      <c r="D81" s="44">
        <v>508</v>
      </c>
      <c r="E81" s="44">
        <v>559</v>
      </c>
      <c r="F81" s="44">
        <v>650</v>
      </c>
      <c r="G81" s="44">
        <v>764</v>
      </c>
      <c r="H81" s="44">
        <v>913</v>
      </c>
    </row>
    <row r="82" spans="1:8">
      <c r="A82" s="48" t="s">
        <v>116</v>
      </c>
      <c r="B82" s="49" t="s">
        <v>117</v>
      </c>
      <c r="C82" s="50"/>
      <c r="D82" s="51"/>
      <c r="E82" s="51"/>
      <c r="F82" s="51"/>
      <c r="G82" s="51"/>
      <c r="H82" s="51"/>
    </row>
    <row r="83" spans="1:8" ht="31.5">
      <c r="A83" s="52">
        <v>1</v>
      </c>
      <c r="B83" s="53" t="s">
        <v>118</v>
      </c>
      <c r="C83" s="50" t="s">
        <v>36</v>
      </c>
      <c r="D83" s="51"/>
      <c r="E83" s="51">
        <v>1</v>
      </c>
      <c r="F83" s="51">
        <v>1</v>
      </c>
      <c r="G83" s="51"/>
      <c r="H83" s="51"/>
    </row>
    <row r="84" spans="1:8" ht="31.5">
      <c r="A84" s="52">
        <v>2</v>
      </c>
      <c r="B84" s="53" t="s">
        <v>119</v>
      </c>
      <c r="C84" s="50" t="s">
        <v>36</v>
      </c>
      <c r="D84" s="51"/>
      <c r="E84" s="51"/>
      <c r="F84" s="51"/>
      <c r="G84" s="51"/>
      <c r="H84" s="51"/>
    </row>
  </sheetData>
  <mergeCells count="29">
    <mergeCell ref="B25:H25"/>
    <mergeCell ref="A44:A45"/>
    <mergeCell ref="B44:B45"/>
    <mergeCell ref="A55:A56"/>
    <mergeCell ref="H31:H32"/>
    <mergeCell ref="C31:C32"/>
    <mergeCell ref="D31:D32"/>
    <mergeCell ref="E31:E32"/>
    <mergeCell ref="F31:F32"/>
    <mergeCell ref="G31:G32"/>
    <mergeCell ref="A73:A74"/>
    <mergeCell ref="B73:B7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B23:B24"/>
    <mergeCell ref="A23:A24"/>
    <mergeCell ref="A1:H1"/>
    <mergeCell ref="A2:H2"/>
    <mergeCell ref="A4:A5"/>
    <mergeCell ref="B4:B5"/>
    <mergeCell ref="C4:C5"/>
    <mergeCell ref="F4:H4"/>
  </mergeCells>
  <pageMargins left="0.59055118110236227" right="0.59055118110236227" top="0.78740157480314965" bottom="0.59055118110236227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2022-10-03T13:13:07Z</dcterms:modified>
  <cp:contentStatus>проект</cp:contentStatus>
</cp:coreProperties>
</file>