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<sst xmlns="http://schemas.openxmlformats.org/spreadsheetml/2006/main" count="204" uniqueCount="185">
  <si>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</si>
  <si>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</si>
  <si>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</si>
  <si>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</si>
  <si>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</si>
  <si>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</si>
  <si>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</si>
  <si>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</si>
  <si>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</si>
  <si>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</si>
  <si>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</si>
  <si>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</si>
  <si>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</si>
  <si>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</si>
  <si>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</si>
  <si>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Невыясненные поступления, зачисляемые в бюджеты городских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</si>
  <si>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</si>
  <si>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</si>
  <si>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</si>
  <si>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</si>
  <si>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</si>
  <si>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</si>
  <si>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</si>
  <si>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</si>
  <si>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</si>
  <si>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</si>
  <si>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</si>
  <si>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</si>
  <si>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</si>
  <si>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</si>
  <si>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</si>
  <si>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</si>
  <si>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</si>
  <si>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</si>
  <si>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</si>
  <si>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</si>
  <si>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</si>
  <si>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</si>
  <si>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</si>
  <si>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</si>
  <si>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</si>
  <si>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</si>
  <si>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</si>
  <si>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</si>
  <si>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</si>
  <si>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</si>
  <si>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</si>
  <si>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</si>
  <si>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</si>
  <si>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</si>
  <si>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</si>
  <si>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</si>
  <si>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</si>
  <si>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</si>
  <si>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</si>
  <si>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</si>
  <si>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</si>
  <si>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</si>
  <si>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</si>
  <si>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</si>
  <si>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</si>
  <si>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</si>
  <si>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</si>
  <si>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</si>
  <si>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</si>
  <si>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</si>
  <si>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</si>
  <si>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</si>
  <si>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</si>
  <si>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</si>
  <si>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</si>
  <si>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</si>
  <si>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</si>
  <si>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</si>
  <si>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</si>
  <si>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</si>
  <si>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</si>
  <si>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</si>
  <si>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</si>
  <si>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</si>
  <si>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</si>
  <si>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</si>
  <si>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</si>
  <si>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</si>
  <si>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</si>
  <si>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</si>
  <si>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</si>
  <si>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617 1 17 00000 00 0000 000</t>
  </si>
  <si>
    <t>617 1 17 01050 13 0000 180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</si>
  <si>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</si>
  <si>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</si>
  <si>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</si>
  <si>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</si>
  <si>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</si>
  <si>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</si>
  <si>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</si>
  <si>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</si>
  <si>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</si>
  <si>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</si>
  <si>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</si>
  <si>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</si>
  <si>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</si>
  <si>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</si>
  <si>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</si>
  <si>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</si>
  <si>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</si>
  <si>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>617 1 17 05050 13 0530 180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</si>
  <si>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</si>
  <si>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</si>
  <si>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</si>
  <si>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</si>
  <si>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</si>
  <si>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</si>
  <si>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</si>
  <si>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</si>
  <si>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</si>
  <si>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</si>
  <si>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</si>
  <si>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</si>
  <si>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</si>
  <si>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</si>
  <si>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</si>
  <si>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</si>
  <si>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</si>
  <si>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</si>
  <si>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</si>
  <si>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</si>
  <si>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</si>
  <si>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</si>
  <si>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</si>
  <si>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</si>
  <si>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</si>
  <si>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</si>
  <si>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</si>
  <si>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</si>
  <si>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</si>
  <si>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</si>
  <si>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</si>
  <si>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</si>
  <si>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</si>
  <si>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</si>
  <si>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</si>
  <si>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 xml:space="preserve">  - грантовая поддержка местных инициатив граждан по программе "Устойчивое развитие сельских территорий"   ( КЦ 1048)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</si>
  <si>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</si>
  <si>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</si>
  <si>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 xml:space="preserve"> - из бюджета Ленинградской области </t>
  </si>
  <si>
    <t xml:space="preserve"> - иные мероприятия (КЦ 0)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</si>
  <si>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</si>
  <si>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</si>
  <si>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</si>
  <si>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</si>
  <si>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</si>
  <si>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</si>
  <si>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</si>
  <si>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</si>
  <si>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4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</si>
  <si>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</si>
  <si>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</si>
  <si>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617 2 02 25497 13 0000 150</t>
  </si>
  <si>
    <t>Субсидии бюджетам сельских поселений на реализацию мероприятий по обеспечению жильем молодых семей</t>
  </si>
  <si>
    <t xml:space="preserve"> - Субсидии на мероприятия по созданию мест (площадок) накопления твердых коммунальных отходов (КЦ 1084)</t>
  </si>
  <si>
    <t xml:space="preserve">    2023 год          (тыс. руб.)     </t>
  </si>
  <si>
    <t>000 2 07 00000 00 0000 000</t>
  </si>
  <si>
    <t xml:space="preserve">ПРОЧИЕ БЕЗВОЗМЕЗДНЫЕ ПОСТУПЛЕНИЯ  </t>
  </si>
  <si>
    <t>Прочие безвозмездные поступления в бюджеты городских поселений</t>
  </si>
  <si>
    <t>000 2 07 05030 13 0000 150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</si>
  <si>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</si>
  <si>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</si>
  <si>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</si>
  <si>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</si>
  <si>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</si>
  <si>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</si>
  <si>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</si>
  <si>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</si>
  <si>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617 2 02 16001 13 0000 150</t>
  </si>
  <si>
    <t>617 2 02 20 077 13 0000 150</t>
  </si>
  <si>
    <t xml:space="preserve"> - Субсидии на создание инженерной и транспортной инфраструктуры на земельных участках (КЦ 2010)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</si>
  <si>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1044)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</si>
  <si>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2023-2024 гг. </t>
    </r>
  </si>
  <si>
    <t xml:space="preserve">    2024 год          (тыс. руб.)     </t>
  </si>
  <si>
    <t xml:space="preserve"> - субсидии на строительство и реконструкцию объектов культуры Ленинградской области (КЦ 2008)</t>
  </si>
  <si>
    <t>617 2 02 25 497 13 0000 150</t>
  </si>
  <si>
    <t xml:space="preserve"> - субсидии на реализацию мероприятий по обеспечению жильем молодых семей (КЦ 22-54970-00000-00000)</t>
  </si>
  <si>
    <t xml:space="preserve"> к проекту решения совета депутатов МО Таицкое городское поселение</t>
  </si>
  <si>
    <t>от 17 марта 2022 года № ________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</si>
</sst>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[$-10419]####\ ###\ ###\ ###\ ##0.00"/>
    <numFmt numFmtId="177" formatCode="[$-10419]#####\ ###\ ###\ ###\ 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10419]######\ ###\ ###\ ###\ ##0.00"/>
    <numFmt numFmtId="183" formatCode="[$-10419]#######\ ###\ ###\ ###\ ##0.00"/>
    <numFmt numFmtId="184" formatCode="[$-10419]########\ ###\ ###\ ###\ ##0.00"/>
  </numFmts>
  <fonts count="50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174" fontId="5" fillId="0" borderId="10" xfId="33" applyNumberFormat="1" applyFont="1" applyFill="1" applyBorder="1" applyAlignment="1">
      <alignment horizontal="right" vertical="center" wrapText="1" readingOrder="1"/>
      <protection/>
    </xf>
    <xf numFmtId="0" fontId="6" fillId="0" borderId="0" xfId="0" applyFont="1" applyFill="1" applyBorder="1" applyAlignment="1">
      <alignment/>
    </xf>
    <xf numFmtId="173" fontId="5" fillId="0" borderId="10" xfId="61" applyFont="1" applyFill="1" applyBorder="1" applyAlignment="1">
      <alignment horizontal="left" vertical="center" wrapText="1" readingOrder="1"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3" borderId="10" xfId="33" applyNumberFormat="1" applyFont="1" applyFill="1" applyBorder="1" applyAlignment="1">
      <alignment horizontal="left" vertical="center" wrapText="1" readingOrder="1"/>
      <protection/>
    </xf>
    <xf numFmtId="0" fontId="9" fillId="33" borderId="10" xfId="33" applyNumberFormat="1" applyFont="1" applyFill="1" applyBorder="1" applyAlignment="1">
      <alignment horizontal="left" vertical="center" wrapText="1" readingOrder="1"/>
      <protection/>
    </xf>
    <xf numFmtId="177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174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4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7" fontId="5" fillId="6" borderId="11" xfId="33" applyNumberFormat="1" applyFont="1" applyFill="1" applyBorder="1" applyAlignment="1">
      <alignment horizontal="right" vertical="center" wrapText="1" readingOrder="1"/>
      <protection/>
    </xf>
    <xf numFmtId="184" fontId="5" fillId="6" borderId="11" xfId="33" applyNumberFormat="1" applyFont="1" applyFill="1" applyBorder="1" applyAlignment="1">
      <alignment horizontal="right" vertical="center" wrapText="1" readingOrder="1"/>
      <protection/>
    </xf>
    <xf numFmtId="176" fontId="11" fillId="6" borderId="11" xfId="33" applyNumberFormat="1" applyFont="1" applyFill="1" applyBorder="1" applyAlignment="1">
      <alignment horizontal="right" vertical="center" wrapText="1" readingOrder="1"/>
      <protection/>
    </xf>
    <xf numFmtId="0" fontId="1" fillId="33" borderId="0" xfId="0" applyFont="1" applyFill="1" applyBorder="1" applyAlignment="1">
      <alignment/>
    </xf>
    <xf numFmtId="174" fontId="2" fillId="33" borderId="11" xfId="33" applyNumberFormat="1" applyFont="1" applyFill="1" applyBorder="1" applyAlignment="1">
      <alignment horizontal="right" vertical="center" wrapText="1" readingOrder="1"/>
      <protection/>
    </xf>
    <xf numFmtId="174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5" fillId="33" borderId="11" xfId="33" applyNumberFormat="1" applyFont="1" applyFill="1" applyBorder="1" applyAlignment="1">
      <alignment horizontal="right" vertical="center" wrapText="1" readingOrder="1"/>
      <protection/>
    </xf>
    <xf numFmtId="182" fontId="5" fillId="33" borderId="11" xfId="33" applyNumberFormat="1" applyFont="1" applyFill="1" applyBorder="1" applyAlignment="1">
      <alignment horizontal="right" vertical="center" wrapText="1" readingOrder="1"/>
      <protection/>
    </xf>
    <xf numFmtId="184" fontId="5" fillId="33" borderId="11" xfId="33" applyNumberFormat="1" applyFont="1" applyFill="1" applyBorder="1" applyAlignment="1">
      <alignment horizontal="right" vertical="center" wrapText="1" readingOrder="1"/>
      <protection/>
    </xf>
    <xf numFmtId="176" fontId="11" fillId="33" borderId="11" xfId="33" applyNumberFormat="1" applyFont="1" applyFill="1" applyBorder="1" applyAlignment="1">
      <alignment horizontal="right" vertical="center" wrapText="1" readingOrder="1"/>
      <protection/>
    </xf>
    <xf numFmtId="0" fontId="1" fillId="33" borderId="0" xfId="0" applyFont="1" applyFill="1" applyBorder="1" applyAlignment="1">
      <alignment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0" fontId="2" fillId="34" borderId="10" xfId="33" applyNumberFormat="1" applyFont="1" applyFill="1" applyBorder="1" applyAlignment="1">
      <alignment horizontal="center" vertical="center" wrapText="1" readingOrder="1"/>
      <protection/>
    </xf>
    <xf numFmtId="174" fontId="2" fillId="35" borderId="11" xfId="33" applyNumberFormat="1" applyFont="1" applyFill="1" applyBorder="1" applyAlignment="1">
      <alignment horizontal="center" vertical="center" wrapText="1" readingOrder="1"/>
      <protection/>
    </xf>
    <xf numFmtId="2" fontId="2" fillId="0" borderId="11" xfId="33" applyNumberFormat="1" applyFont="1" applyFill="1" applyBorder="1" applyAlignment="1">
      <alignment horizontal="right" vertical="center" wrapText="1" readingOrder="1"/>
      <protection/>
    </xf>
    <xf numFmtId="2" fontId="5" fillId="0" borderId="11" xfId="33" applyNumberFormat="1" applyFont="1" applyFill="1" applyBorder="1" applyAlignment="1">
      <alignment horizontal="right" vertical="center" wrapText="1" readingOrder="1"/>
      <protection/>
    </xf>
    <xf numFmtId="2" fontId="2" fillId="33" borderId="11" xfId="33" applyNumberFormat="1" applyFont="1" applyFill="1" applyBorder="1" applyAlignment="1">
      <alignment horizontal="right" vertical="center" wrapText="1" readingOrder="1"/>
      <protection/>
    </xf>
    <xf numFmtId="2" fontId="5" fillId="33" borderId="11" xfId="33" applyNumberFormat="1" applyFont="1" applyFill="1" applyBorder="1" applyAlignment="1">
      <alignment horizontal="right" vertical="center" wrapText="1" readingOrder="1"/>
      <protection/>
    </xf>
    <xf numFmtId="2" fontId="5" fillId="33" borderId="12" xfId="33" applyNumberFormat="1" applyFont="1" applyFill="1" applyBorder="1" applyAlignment="1">
      <alignment horizontal="right" vertical="center" wrapText="1" readingOrder="1"/>
      <protection/>
    </xf>
    <xf numFmtId="2" fontId="2" fillId="33" borderId="13" xfId="33" applyNumberFormat="1" applyFont="1" applyFill="1" applyBorder="1" applyAlignment="1">
      <alignment horizontal="right" vertical="center" wrapText="1" readingOrder="1"/>
      <protection/>
    </xf>
    <xf numFmtId="2" fontId="5" fillId="3" borderId="11" xfId="33" applyNumberFormat="1" applyFont="1" applyFill="1" applyBorder="1" applyAlignment="1">
      <alignment horizontal="right" vertical="center" wrapText="1" readingOrder="1"/>
      <protection/>
    </xf>
    <xf numFmtId="2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Font="1" applyBorder="1" applyAlignment="1">
      <alignment horizontal="left" vertical="center" wrapText="1" readingOrder="1"/>
      <protection/>
    </xf>
    <xf numFmtId="0" fontId="9" fillId="0" borderId="10" xfId="33" applyFont="1" applyBorder="1" applyAlignment="1">
      <alignment horizontal="left" vertical="center" wrapText="1" readingOrder="1"/>
      <protection/>
    </xf>
    <xf numFmtId="2" fontId="5" fillId="0" borderId="11" xfId="33" applyNumberFormat="1" applyFont="1" applyBorder="1" applyAlignment="1">
      <alignment horizontal="right" vertical="center" wrapText="1" readingOrder="1"/>
      <protection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tabSelected="1" zoomScale="90" zoomScaleNormal="90" zoomScalePageLayoutView="0" workbookViewId="0" topLeftCell="A100">
      <selection activeCell="F107" sqref="F107"/>
    </sheetView>
  </sheetViews>
  <sheetFormatPr defaultColWidth="9.140625" defaultRowHeight="15"/>
  <cols>
    <col min="1" max="1" width="29.00390625" style="0" customWidth="1"/>
    <col min="2" max="2" width="77.00390625" style="0" customWidth="1"/>
    <col min="3" max="3" width="17.8515625" style="17" hidden="1" customWidth="1"/>
    <col min="4" max="4" width="17.8515625" style="31" hidden="1" customWidth="1"/>
    <col min="5" max="6" width="17.8515625" style="0" customWidth="1"/>
  </cols>
  <sheetData>
    <row r="1" spans="4:6" ht="1.5" customHeight="1">
      <c r="D1" s="24"/>
      <c r="E1" s="15"/>
      <c r="F1" s="15"/>
    </row>
    <row r="2" spans="1:6" ht="15">
      <c r="A2" s="49" t="s">
        <v>155</v>
      </c>
      <c r="B2" s="49"/>
      <c r="C2" s="49"/>
      <c r="D2" s="49"/>
      <c r="E2" s="49"/>
      <c r="F2" s="49"/>
    </row>
    <row r="3" spans="1:6" ht="15">
      <c r="A3" s="49" t="s">
        <v>183</v>
      </c>
      <c r="B3" s="49"/>
      <c r="C3" s="49"/>
      <c r="D3" s="49"/>
      <c r="E3" s="49"/>
      <c r="F3" s="49"/>
    </row>
    <row r="4" spans="1:6" ht="15">
      <c r="A4" s="49" t="s">
        <v>184</v>
      </c>
      <c r="B4" s="49"/>
      <c r="C4" s="49"/>
      <c r="D4" s="49"/>
      <c r="E4" s="49"/>
      <c r="F4" s="49"/>
    </row>
    <row r="6" spans="1:6" ht="36.75" customHeight="1">
      <c r="A6" s="50" t="s">
        <v>178</v>
      </c>
      <c r="B6" s="50"/>
      <c r="C6" s="50"/>
      <c r="D6" s="50"/>
      <c r="E6" s="50"/>
      <c r="F6" s="50"/>
    </row>
    <row r="7" spans="1:6" ht="74.25" customHeight="1">
      <c r="A7" s="35" t="s">
        <v>1</v>
      </c>
      <c r="B7" s="35" t="s">
        <v>0</v>
      </c>
      <c r="C7" s="36" t="s">
        <v>151</v>
      </c>
      <c r="D7" s="36" t="s">
        <v>107</v>
      </c>
      <c r="E7" s="36" t="s">
        <v>161</v>
      </c>
      <c r="F7" s="36" t="s">
        <v>179</v>
      </c>
    </row>
    <row r="8" spans="1:6" ht="21" customHeight="1">
      <c r="A8" s="7"/>
      <c r="B8" s="8" t="s">
        <v>16</v>
      </c>
      <c r="C8" s="18">
        <f>C10+C14+C22+C27</f>
        <v>29512.35</v>
      </c>
      <c r="D8" s="25">
        <f>SUM(D9,D34)</f>
        <v>41711.5</v>
      </c>
      <c r="E8" s="37">
        <f>SUM(E9,E34)</f>
        <v>46850</v>
      </c>
      <c r="F8" s="37">
        <f>SUM(F9,F34)</f>
        <v>46138</v>
      </c>
    </row>
    <row r="9" spans="1:6" ht="24" customHeight="1">
      <c r="A9" s="7"/>
      <c r="B9" s="8" t="s">
        <v>130</v>
      </c>
      <c r="C9" s="18">
        <f>C10+C14+C22+C27</f>
        <v>29512.35</v>
      </c>
      <c r="D9" s="25">
        <f>D10+D14+D22+D27</f>
        <v>30455</v>
      </c>
      <c r="E9" s="37">
        <f>E10+E14+E22+E27</f>
        <v>37302</v>
      </c>
      <c r="F9" s="37">
        <f>F10+F14+F22+F27</f>
        <v>37913</v>
      </c>
    </row>
    <row r="10" spans="1:6" ht="15.75">
      <c r="A10" s="1" t="s">
        <v>63</v>
      </c>
      <c r="B10" s="2" t="s">
        <v>22</v>
      </c>
      <c r="C10" s="18">
        <f>SUM(C11:C13)</f>
        <v>11992.67</v>
      </c>
      <c r="D10" s="25">
        <f>SUM(D11:D13)</f>
        <v>11430</v>
      </c>
      <c r="E10" s="37">
        <f>SUM(E11:E13)</f>
        <v>16000</v>
      </c>
      <c r="F10" s="37">
        <f>SUM(F11:F13)</f>
        <v>16600</v>
      </c>
    </row>
    <row r="11" spans="1:6" ht="77.25" customHeight="1">
      <c r="A11" s="3" t="s">
        <v>92</v>
      </c>
      <c r="B11" s="3" t="s">
        <v>21</v>
      </c>
      <c r="C11" s="16">
        <v>11992.67</v>
      </c>
      <c r="D11" s="26">
        <v>11430</v>
      </c>
      <c r="E11" s="38">
        <v>16000</v>
      </c>
      <c r="F11" s="38">
        <v>16600</v>
      </c>
    </row>
    <row r="12" spans="1:6" ht="111.75" customHeight="1">
      <c r="A12" s="3" t="s">
        <v>93</v>
      </c>
      <c r="B12" s="3" t="s">
        <v>20</v>
      </c>
      <c r="C12" s="16"/>
      <c r="D12" s="26"/>
      <c r="E12" s="38"/>
      <c r="F12" s="38"/>
    </row>
    <row r="13" spans="1:6" ht="47.25" customHeight="1">
      <c r="A13" s="3" t="s">
        <v>94</v>
      </c>
      <c r="B13" s="3" t="s">
        <v>19</v>
      </c>
      <c r="C13" s="16"/>
      <c r="D13" s="26"/>
      <c r="E13" s="38"/>
      <c r="F13" s="38"/>
    </row>
    <row r="14" spans="1:6" ht="30" customHeight="1">
      <c r="A14" s="1" t="s">
        <v>64</v>
      </c>
      <c r="B14" s="2" t="s">
        <v>61</v>
      </c>
      <c r="C14" s="18">
        <f>SUM(C15:C18)</f>
        <v>1858.43</v>
      </c>
      <c r="D14" s="25">
        <v>1800</v>
      </c>
      <c r="E14" s="37">
        <f>SUM(E15:E21)</f>
        <v>2200</v>
      </c>
      <c r="F14" s="37">
        <f>SUM(F15:F21)</f>
        <v>2200</v>
      </c>
    </row>
    <row r="15" spans="1:6" ht="67.5" customHeight="1">
      <c r="A15" s="3" t="s">
        <v>126</v>
      </c>
      <c r="B15" s="3" t="s">
        <v>34</v>
      </c>
      <c r="C15" s="16">
        <v>828.05</v>
      </c>
      <c r="D15" s="26"/>
      <c r="E15" s="38"/>
      <c r="F15" s="38"/>
    </row>
    <row r="16" spans="1:6" ht="58.5" customHeight="1">
      <c r="A16" s="3" t="s">
        <v>127</v>
      </c>
      <c r="B16" s="3" t="s">
        <v>90</v>
      </c>
      <c r="C16" s="16">
        <v>7.97</v>
      </c>
      <c r="D16" s="26"/>
      <c r="E16" s="38"/>
      <c r="F16" s="38"/>
    </row>
    <row r="17" spans="1:6" ht="63.75" customHeight="1">
      <c r="A17" s="3" t="s">
        <v>131</v>
      </c>
      <c r="B17" s="3" t="s">
        <v>35</v>
      </c>
      <c r="C17" s="16">
        <v>1207.94</v>
      </c>
      <c r="D17" s="26">
        <v>1800</v>
      </c>
      <c r="E17" s="38">
        <v>2200</v>
      </c>
      <c r="F17" s="38">
        <v>2200</v>
      </c>
    </row>
    <row r="18" spans="1:6" ht="46.5" customHeight="1">
      <c r="A18" s="3" t="s">
        <v>132</v>
      </c>
      <c r="B18" s="3" t="s">
        <v>91</v>
      </c>
      <c r="C18" s="16">
        <v>-185.53</v>
      </c>
      <c r="D18" s="26"/>
      <c r="E18" s="38"/>
      <c r="F18" s="38"/>
    </row>
    <row r="19" spans="1:6" ht="15.75">
      <c r="A19" s="4"/>
      <c r="B19" s="2" t="s">
        <v>31</v>
      </c>
      <c r="C19" s="18"/>
      <c r="D19" s="25"/>
      <c r="E19" s="37"/>
      <c r="F19" s="37"/>
    </row>
    <row r="20" spans="1:6" ht="15.75">
      <c r="A20" s="3" t="s">
        <v>95</v>
      </c>
      <c r="B20" s="3" t="s">
        <v>31</v>
      </c>
      <c r="C20" s="16"/>
      <c r="D20" s="26"/>
      <c r="E20" s="38"/>
      <c r="F20" s="38"/>
    </row>
    <row r="21" spans="1:6" ht="31.5">
      <c r="A21" s="3" t="s">
        <v>96</v>
      </c>
      <c r="B21" s="3" t="s">
        <v>30</v>
      </c>
      <c r="C21" s="16"/>
      <c r="D21" s="26"/>
      <c r="E21" s="38"/>
      <c r="F21" s="38"/>
    </row>
    <row r="22" spans="1:6" ht="15.75">
      <c r="A22" s="1" t="s">
        <v>65</v>
      </c>
      <c r="B22" s="2" t="s">
        <v>18</v>
      </c>
      <c r="C22" s="18">
        <v>781.84</v>
      </c>
      <c r="D22" s="25">
        <v>725</v>
      </c>
      <c r="E22" s="37">
        <f>E23</f>
        <v>1102</v>
      </c>
      <c r="F22" s="37">
        <f>F23</f>
        <v>1113</v>
      </c>
    </row>
    <row r="23" spans="1:6" ht="47.25">
      <c r="A23" s="3" t="s">
        <v>97</v>
      </c>
      <c r="B23" s="3" t="s">
        <v>17</v>
      </c>
      <c r="C23" s="16">
        <v>781.84</v>
      </c>
      <c r="D23" s="26">
        <v>725</v>
      </c>
      <c r="E23" s="38">
        <v>1102</v>
      </c>
      <c r="F23" s="38">
        <v>1113</v>
      </c>
    </row>
    <row r="24" spans="1:6" ht="15.75">
      <c r="A24" s="1" t="s">
        <v>66</v>
      </c>
      <c r="B24" s="2" t="s">
        <v>5</v>
      </c>
      <c r="C24" s="18"/>
      <c r="D24" s="25"/>
      <c r="E24" s="37"/>
      <c r="F24" s="37"/>
    </row>
    <row r="25" spans="1:6" ht="15.75">
      <c r="A25" s="3" t="s">
        <v>98</v>
      </c>
      <c r="B25" s="3" t="s">
        <v>4</v>
      </c>
      <c r="C25" s="16"/>
      <c r="D25" s="26"/>
      <c r="E25" s="38"/>
      <c r="F25" s="38"/>
    </row>
    <row r="26" spans="1:6" ht="15.75">
      <c r="A26" s="3" t="s">
        <v>99</v>
      </c>
      <c r="B26" s="3" t="s">
        <v>3</v>
      </c>
      <c r="C26" s="16"/>
      <c r="D26" s="26"/>
      <c r="E26" s="38"/>
      <c r="F26" s="38"/>
    </row>
    <row r="27" spans="1:6" ht="15.75">
      <c r="A27" s="1" t="s">
        <v>67</v>
      </c>
      <c r="B27" s="2" t="s">
        <v>29</v>
      </c>
      <c r="C27" s="18">
        <v>14879.41</v>
      </c>
      <c r="D27" s="25">
        <f>D28+D30</f>
        <v>16500</v>
      </c>
      <c r="E27" s="39">
        <f>E28+E30</f>
        <v>18000</v>
      </c>
      <c r="F27" s="39">
        <f>F28+F30</f>
        <v>18000</v>
      </c>
    </row>
    <row r="28" spans="1:6" ht="15.75">
      <c r="A28" s="3" t="s">
        <v>68</v>
      </c>
      <c r="B28" s="3" t="s">
        <v>28</v>
      </c>
      <c r="C28" s="16">
        <v>10076.02</v>
      </c>
      <c r="D28" s="26">
        <v>12500</v>
      </c>
      <c r="E28" s="38">
        <f>E29</f>
        <v>9600</v>
      </c>
      <c r="F28" s="38">
        <f>F29</f>
        <v>9600</v>
      </c>
    </row>
    <row r="29" spans="1:6" ht="31.5">
      <c r="A29" s="3" t="s">
        <v>100</v>
      </c>
      <c r="B29" s="3" t="s">
        <v>27</v>
      </c>
      <c r="C29" s="16">
        <v>10076.02</v>
      </c>
      <c r="D29" s="26">
        <v>12500</v>
      </c>
      <c r="E29" s="38">
        <v>9600</v>
      </c>
      <c r="F29" s="38">
        <v>9600</v>
      </c>
    </row>
    <row r="30" spans="1:6" ht="15.75">
      <c r="A30" s="3" t="s">
        <v>69</v>
      </c>
      <c r="B30" s="3" t="s">
        <v>26</v>
      </c>
      <c r="C30" s="16">
        <v>4803.39</v>
      </c>
      <c r="D30" s="26">
        <v>4000</v>
      </c>
      <c r="E30" s="38">
        <v>8400</v>
      </c>
      <c r="F30" s="38">
        <f>F31</f>
        <v>8400</v>
      </c>
    </row>
    <row r="31" spans="1:6" ht="31.5">
      <c r="A31" s="3" t="s">
        <v>101</v>
      </c>
      <c r="B31" s="3" t="s">
        <v>25</v>
      </c>
      <c r="C31" s="16">
        <v>4803.39</v>
      </c>
      <c r="D31" s="26">
        <v>4000</v>
      </c>
      <c r="E31" s="38">
        <v>8400</v>
      </c>
      <c r="F31" s="38">
        <v>8400</v>
      </c>
    </row>
    <row r="32" spans="1:6" ht="15.75">
      <c r="A32" s="1" t="s">
        <v>55</v>
      </c>
      <c r="B32" s="2" t="s">
        <v>54</v>
      </c>
      <c r="C32" s="16"/>
      <c r="D32" s="26"/>
      <c r="E32" s="38"/>
      <c r="F32" s="38"/>
    </row>
    <row r="33" spans="1:6" ht="75.75" customHeight="1">
      <c r="A33" s="3" t="s">
        <v>53</v>
      </c>
      <c r="B33" s="3" t="s">
        <v>52</v>
      </c>
      <c r="C33" s="16"/>
      <c r="D33" s="26"/>
      <c r="E33" s="38"/>
      <c r="F33" s="38"/>
    </row>
    <row r="34" spans="1:6" ht="21.75" customHeight="1">
      <c r="A34" s="7"/>
      <c r="B34" s="8" t="s">
        <v>62</v>
      </c>
      <c r="C34" s="18"/>
      <c r="D34" s="25">
        <f>D35+D48+D64+D44</f>
        <v>11256.5</v>
      </c>
      <c r="E34" s="37">
        <f>E35+E48+E64+E44+E55</f>
        <v>9548</v>
      </c>
      <c r="F34" s="37">
        <f>F35+F48+F64+F44+F55</f>
        <v>8225</v>
      </c>
    </row>
    <row r="35" spans="1:6" ht="50.25" customHeight="1">
      <c r="A35" s="1" t="s">
        <v>104</v>
      </c>
      <c r="B35" s="2" t="s">
        <v>46</v>
      </c>
      <c r="C35" s="18">
        <v>2864.54</v>
      </c>
      <c r="D35" s="25">
        <f>D37+D40+D43</f>
        <v>3940</v>
      </c>
      <c r="E35" s="37">
        <f>E37+E40+E43</f>
        <v>4093</v>
      </c>
      <c r="F35" s="37">
        <f>F37+F40+F43</f>
        <v>4100</v>
      </c>
    </row>
    <row r="36" spans="1:6" ht="57.75" customHeight="1">
      <c r="A36" s="3" t="s">
        <v>70</v>
      </c>
      <c r="B36" s="3" t="s">
        <v>49</v>
      </c>
      <c r="C36" s="16"/>
      <c r="D36" s="26"/>
      <c r="E36" s="38"/>
      <c r="F36" s="38"/>
    </row>
    <row r="37" spans="1:6" ht="76.5" customHeight="1">
      <c r="A37" s="3" t="s">
        <v>128</v>
      </c>
      <c r="B37" s="3" t="s">
        <v>33</v>
      </c>
      <c r="C37" s="16">
        <v>1901.21</v>
      </c>
      <c r="D37" s="26">
        <v>3000</v>
      </c>
      <c r="E37" s="38">
        <v>2500</v>
      </c>
      <c r="F37" s="38">
        <v>2500</v>
      </c>
    </row>
    <row r="38" spans="1:6" ht="80.25" customHeight="1">
      <c r="A38" s="3" t="s">
        <v>71</v>
      </c>
      <c r="B38" s="3" t="s">
        <v>32</v>
      </c>
      <c r="C38" s="16"/>
      <c r="D38" s="26"/>
      <c r="E38" s="38"/>
      <c r="F38" s="38"/>
    </row>
    <row r="39" spans="1:6" ht="67.5" customHeight="1">
      <c r="A39" s="3" t="s">
        <v>72</v>
      </c>
      <c r="B39" s="3" t="s">
        <v>37</v>
      </c>
      <c r="C39" s="16"/>
      <c r="D39" s="26"/>
      <c r="E39" s="38"/>
      <c r="F39" s="38"/>
    </row>
    <row r="40" spans="1:6" ht="41.25" customHeight="1">
      <c r="A40" s="3" t="s">
        <v>73</v>
      </c>
      <c r="B40" s="3" t="s">
        <v>36</v>
      </c>
      <c r="C40" s="16">
        <v>492.53</v>
      </c>
      <c r="D40" s="26">
        <v>490</v>
      </c>
      <c r="E40" s="38">
        <v>993</v>
      </c>
      <c r="F40" s="38">
        <v>1000</v>
      </c>
    </row>
    <row r="41" spans="1:6" ht="58.5" customHeight="1">
      <c r="A41" s="3" t="s">
        <v>74</v>
      </c>
      <c r="B41" s="3" t="s">
        <v>44</v>
      </c>
      <c r="C41" s="19"/>
      <c r="D41" s="27"/>
      <c r="E41" s="38"/>
      <c r="F41" s="38"/>
    </row>
    <row r="42" spans="1:6" ht="86.25" customHeight="1">
      <c r="A42" s="3" t="s">
        <v>75</v>
      </c>
      <c r="B42" s="3" t="s">
        <v>9</v>
      </c>
      <c r="C42" s="16"/>
      <c r="D42" s="26"/>
      <c r="E42" s="38"/>
      <c r="F42" s="38"/>
    </row>
    <row r="43" spans="1:6" ht="86.25" customHeight="1">
      <c r="A43" s="3" t="s">
        <v>109</v>
      </c>
      <c r="B43" s="3" t="s">
        <v>9</v>
      </c>
      <c r="C43" s="16">
        <v>470.79</v>
      </c>
      <c r="D43" s="26">
        <v>450</v>
      </c>
      <c r="E43" s="38">
        <v>600</v>
      </c>
      <c r="F43" s="38">
        <v>600</v>
      </c>
    </row>
    <row r="44" spans="1:6" ht="37.5" customHeight="1">
      <c r="A44" s="1" t="s">
        <v>76</v>
      </c>
      <c r="B44" s="2" t="s">
        <v>45</v>
      </c>
      <c r="C44" s="18">
        <v>250</v>
      </c>
      <c r="D44" s="25">
        <v>100</v>
      </c>
      <c r="E44" s="37">
        <f>SUM(E45:E47)</f>
        <v>1400</v>
      </c>
      <c r="F44" s="37">
        <f>SUM(F45:F47)</f>
        <v>0</v>
      </c>
    </row>
    <row r="45" spans="1:6" ht="31.5">
      <c r="A45" s="3" t="s">
        <v>77</v>
      </c>
      <c r="B45" s="3" t="s">
        <v>12</v>
      </c>
      <c r="C45" s="16"/>
      <c r="D45" s="26"/>
      <c r="E45" s="38"/>
      <c r="F45" s="38"/>
    </row>
    <row r="46" spans="1:6" ht="31.5">
      <c r="A46" s="3" t="s">
        <v>148</v>
      </c>
      <c r="B46" s="3" t="s">
        <v>149</v>
      </c>
      <c r="C46" s="16">
        <v>250</v>
      </c>
      <c r="D46" s="26">
        <v>100</v>
      </c>
      <c r="E46" s="38">
        <v>0</v>
      </c>
      <c r="F46" s="38">
        <v>0</v>
      </c>
    </row>
    <row r="47" spans="1:6" ht="15.75">
      <c r="A47" s="3" t="s">
        <v>78</v>
      </c>
      <c r="B47" s="3" t="s">
        <v>13</v>
      </c>
      <c r="C47" s="16"/>
      <c r="D47" s="26"/>
      <c r="E47" s="38">
        <v>1400</v>
      </c>
      <c r="F47" s="38">
        <v>0</v>
      </c>
    </row>
    <row r="48" spans="1:6" ht="31.5">
      <c r="A48" s="1" t="s">
        <v>79</v>
      </c>
      <c r="B48" s="2" t="s">
        <v>40</v>
      </c>
      <c r="C48" s="18">
        <v>260.44</v>
      </c>
      <c r="D48" s="25">
        <f>D51+D52</f>
        <v>6891.5</v>
      </c>
      <c r="E48" s="37">
        <f>E51+E52</f>
        <v>4000</v>
      </c>
      <c r="F48" s="37">
        <f>F51+F52</f>
        <v>4000</v>
      </c>
    </row>
    <row r="49" spans="1:6" ht="31.5">
      <c r="A49" s="3" t="s">
        <v>80</v>
      </c>
      <c r="B49" s="3" t="s">
        <v>41</v>
      </c>
      <c r="C49" s="16"/>
      <c r="D49" s="26"/>
      <c r="E49" s="38"/>
      <c r="F49" s="38"/>
    </row>
    <row r="50" spans="1:6" ht="53.25" customHeight="1">
      <c r="A50" s="3" t="s">
        <v>81</v>
      </c>
      <c r="B50" s="3" t="s">
        <v>39</v>
      </c>
      <c r="C50" s="16"/>
      <c r="D50" s="26"/>
      <c r="E50" s="38"/>
      <c r="F50" s="38"/>
    </row>
    <row r="51" spans="1:6" ht="66.75" customHeight="1">
      <c r="A51" s="3" t="s">
        <v>82</v>
      </c>
      <c r="B51" s="3" t="s">
        <v>38</v>
      </c>
      <c r="C51" s="16">
        <v>0</v>
      </c>
      <c r="D51" s="26">
        <v>1400</v>
      </c>
      <c r="E51" s="40">
        <v>0</v>
      </c>
      <c r="F51" s="40">
        <v>0</v>
      </c>
    </row>
    <row r="52" spans="1:6" ht="39" customHeight="1">
      <c r="A52" s="1" t="s">
        <v>105</v>
      </c>
      <c r="B52" s="2" t="s">
        <v>42</v>
      </c>
      <c r="C52" s="18"/>
      <c r="D52" s="25">
        <f>D53+D54</f>
        <v>5491.5</v>
      </c>
      <c r="E52" s="37">
        <f>SUM(E53:E54)</f>
        <v>4000</v>
      </c>
      <c r="F52" s="37">
        <f>SUM(F53:F54)</f>
        <v>4000</v>
      </c>
    </row>
    <row r="53" spans="1:6" ht="45" customHeight="1">
      <c r="A53" s="3" t="s">
        <v>129</v>
      </c>
      <c r="B53" s="3" t="s">
        <v>43</v>
      </c>
      <c r="C53" s="16"/>
      <c r="D53" s="26">
        <v>3400</v>
      </c>
      <c r="E53" s="40">
        <v>4000</v>
      </c>
      <c r="F53" s="40">
        <v>4000</v>
      </c>
    </row>
    <row r="54" spans="1:6" ht="54" customHeight="1">
      <c r="A54" s="3" t="s">
        <v>110</v>
      </c>
      <c r="B54" s="3" t="s">
        <v>103</v>
      </c>
      <c r="C54" s="16"/>
      <c r="D54" s="26">
        <v>2091.5</v>
      </c>
      <c r="E54" s="38">
        <v>0</v>
      </c>
      <c r="F54" s="38">
        <v>0</v>
      </c>
    </row>
    <row r="55" spans="1:6" ht="18.75" customHeight="1">
      <c r="A55" s="1" t="s">
        <v>83</v>
      </c>
      <c r="B55" s="2" t="s">
        <v>2</v>
      </c>
      <c r="C55" s="18"/>
      <c r="D55" s="25">
        <v>1</v>
      </c>
      <c r="E55" s="37">
        <f>SUM(E56:E63)</f>
        <v>5</v>
      </c>
      <c r="F55" s="37">
        <f>SUM(F56:F63)</f>
        <v>75</v>
      </c>
    </row>
    <row r="56" spans="1:6" ht="49.5" customHeight="1">
      <c r="A56" s="3" t="s">
        <v>84</v>
      </c>
      <c r="B56" s="3" t="s">
        <v>47</v>
      </c>
      <c r="C56" s="19"/>
      <c r="D56" s="27"/>
      <c r="E56" s="38"/>
      <c r="F56" s="38"/>
    </row>
    <row r="57" spans="1:6" ht="61.5" customHeight="1">
      <c r="A57" s="3" t="s">
        <v>85</v>
      </c>
      <c r="B57" s="3" t="s">
        <v>48</v>
      </c>
      <c r="C57" s="19"/>
      <c r="D57" s="27"/>
      <c r="E57" s="38"/>
      <c r="F57" s="38"/>
    </row>
    <row r="58" spans="1:6" ht="83.25" customHeight="1">
      <c r="A58" s="3" t="s">
        <v>86</v>
      </c>
      <c r="B58" s="3" t="s">
        <v>14</v>
      </c>
      <c r="C58" s="19"/>
      <c r="D58" s="27"/>
      <c r="E58" s="38"/>
      <c r="F58" s="38"/>
    </row>
    <row r="59" spans="1:6" ht="63">
      <c r="A59" s="7" t="s">
        <v>156</v>
      </c>
      <c r="B59" s="3" t="s">
        <v>157</v>
      </c>
      <c r="C59" s="16"/>
      <c r="D59" s="26">
        <v>1</v>
      </c>
      <c r="E59" s="38">
        <v>0</v>
      </c>
      <c r="F59" s="38">
        <v>0</v>
      </c>
    </row>
    <row r="60" spans="1:6" ht="63">
      <c r="A60" s="7" t="s">
        <v>166</v>
      </c>
      <c r="B60" s="3" t="s">
        <v>167</v>
      </c>
      <c r="C60" s="16"/>
      <c r="D60" s="26">
        <v>1</v>
      </c>
      <c r="E60" s="38"/>
      <c r="F60" s="38"/>
    </row>
    <row r="61" spans="1:6" ht="78.75">
      <c r="A61" s="7" t="s">
        <v>168</v>
      </c>
      <c r="B61" s="7" t="s">
        <v>169</v>
      </c>
      <c r="C61" s="26"/>
      <c r="D61" s="26">
        <v>1</v>
      </c>
      <c r="E61" s="40">
        <v>0</v>
      </c>
      <c r="F61" s="40">
        <v>60</v>
      </c>
    </row>
    <row r="62" spans="1:6" ht="63">
      <c r="A62" s="7" t="s">
        <v>170</v>
      </c>
      <c r="B62" s="7" t="s">
        <v>171</v>
      </c>
      <c r="C62" s="26"/>
      <c r="D62" s="26">
        <v>1</v>
      </c>
      <c r="E62" s="40">
        <v>0</v>
      </c>
      <c r="F62" s="40">
        <v>10</v>
      </c>
    </row>
    <row r="63" spans="1:6" ht="47.25">
      <c r="A63" s="7" t="s">
        <v>172</v>
      </c>
      <c r="B63" s="7" t="s">
        <v>173</v>
      </c>
      <c r="C63" s="26"/>
      <c r="D63" s="26">
        <v>1</v>
      </c>
      <c r="E63" s="40">
        <v>5</v>
      </c>
      <c r="F63" s="40">
        <v>5</v>
      </c>
    </row>
    <row r="64" spans="1:6" ht="15.75">
      <c r="A64" s="1" t="s">
        <v>87</v>
      </c>
      <c r="B64" s="2" t="s">
        <v>11</v>
      </c>
      <c r="C64" s="18">
        <v>239.15</v>
      </c>
      <c r="D64" s="25">
        <v>325</v>
      </c>
      <c r="E64" s="37">
        <f>SUM(E65:E67)</f>
        <v>50</v>
      </c>
      <c r="F64" s="37">
        <f>SUM(F65:F67)</f>
        <v>50</v>
      </c>
    </row>
    <row r="65" spans="1:6" ht="31.5">
      <c r="A65" s="3" t="s">
        <v>88</v>
      </c>
      <c r="B65" s="3" t="s">
        <v>15</v>
      </c>
      <c r="C65" s="19"/>
      <c r="D65" s="27"/>
      <c r="E65" s="38"/>
      <c r="F65" s="38"/>
    </row>
    <row r="66" spans="1:6" ht="15.75">
      <c r="A66" s="3" t="s">
        <v>106</v>
      </c>
      <c r="B66" s="3" t="s">
        <v>10</v>
      </c>
      <c r="C66" s="16">
        <v>150.98</v>
      </c>
      <c r="D66" s="26">
        <v>225</v>
      </c>
      <c r="E66" s="38">
        <v>0</v>
      </c>
      <c r="F66" s="38">
        <v>0</v>
      </c>
    </row>
    <row r="67" spans="1:6" ht="15.75">
      <c r="A67" s="3" t="s">
        <v>108</v>
      </c>
      <c r="B67" s="3" t="s">
        <v>10</v>
      </c>
      <c r="C67" s="16">
        <v>88.17</v>
      </c>
      <c r="D67" s="26">
        <v>100</v>
      </c>
      <c r="E67" s="38">
        <v>50</v>
      </c>
      <c r="F67" s="38">
        <v>50</v>
      </c>
    </row>
    <row r="68" spans="1:6" ht="15.75">
      <c r="A68" s="9" t="s">
        <v>89</v>
      </c>
      <c r="B68" s="10" t="s">
        <v>60</v>
      </c>
      <c r="C68" s="18"/>
      <c r="D68" s="25">
        <f>D69</f>
        <v>57324.188</v>
      </c>
      <c r="E68" s="37">
        <f>E69+E105</f>
        <v>95217.6081</v>
      </c>
      <c r="F68" s="37">
        <f>F69+F105</f>
        <v>12649.654700000001</v>
      </c>
    </row>
    <row r="69" spans="1:6" ht="31.5">
      <c r="A69" s="1"/>
      <c r="B69" s="2" t="s">
        <v>59</v>
      </c>
      <c r="C69" s="18">
        <v>24693.85</v>
      </c>
      <c r="D69" s="25">
        <f>D70+D73+D74+D88+D91</f>
        <v>57324.188</v>
      </c>
      <c r="E69" s="37">
        <f>E70+E73+E74+E88+E91</f>
        <v>95117.6081</v>
      </c>
      <c r="F69" s="37">
        <f>F70+F73+F74+F88+F91</f>
        <v>12549.654700000001</v>
      </c>
    </row>
    <row r="70" spans="1:6" ht="39" customHeight="1">
      <c r="A70" s="7" t="s">
        <v>174</v>
      </c>
      <c r="B70" s="7" t="s">
        <v>143</v>
      </c>
      <c r="C70" s="25">
        <v>7348.7</v>
      </c>
      <c r="D70" s="25">
        <f>SUM(D71:D73)</f>
        <v>19685.9</v>
      </c>
      <c r="E70" s="39">
        <f>SUM(E71:E73)</f>
        <v>10071.5</v>
      </c>
      <c r="F70" s="39">
        <f>SUM(F71:F73)</f>
        <v>10726.5</v>
      </c>
    </row>
    <row r="71" spans="1:6" ht="34.5" customHeight="1">
      <c r="A71" s="7" t="s">
        <v>174</v>
      </c>
      <c r="B71" s="7" t="s">
        <v>144</v>
      </c>
      <c r="C71" s="26"/>
      <c r="D71" s="26">
        <v>5363.3</v>
      </c>
      <c r="E71" s="40">
        <v>4810.4</v>
      </c>
      <c r="F71" s="40">
        <v>4982.1</v>
      </c>
    </row>
    <row r="72" spans="1:6" ht="34.5" customHeight="1">
      <c r="A72" s="7" t="s">
        <v>174</v>
      </c>
      <c r="B72" s="7" t="s">
        <v>145</v>
      </c>
      <c r="C72" s="26"/>
      <c r="D72" s="26">
        <v>8117.1</v>
      </c>
      <c r="E72" s="40">
        <v>5261.1</v>
      </c>
      <c r="F72" s="40">
        <v>5744.4</v>
      </c>
    </row>
    <row r="73" spans="1:6" ht="38.25" customHeight="1">
      <c r="A73" s="7" t="s">
        <v>111</v>
      </c>
      <c r="B73" s="7" t="s">
        <v>51</v>
      </c>
      <c r="C73" s="26">
        <v>10615.5</v>
      </c>
      <c r="D73" s="26">
        <v>6205.5</v>
      </c>
      <c r="E73" s="40"/>
      <c r="F73" s="40"/>
    </row>
    <row r="74" spans="1:6" s="5" customFormat="1" ht="31.5">
      <c r="A74" s="1" t="s">
        <v>112</v>
      </c>
      <c r="B74" s="2" t="s">
        <v>7</v>
      </c>
      <c r="C74" s="18">
        <v>3468.81</v>
      </c>
      <c r="D74" s="25">
        <f>D75+D76+D77+D79</f>
        <v>15227</v>
      </c>
      <c r="E74" s="37">
        <f>E79</f>
        <v>83957.9881</v>
      </c>
      <c r="F74" s="37">
        <f>F75+F76+F77+F78+F79</f>
        <v>1509.7347</v>
      </c>
    </row>
    <row r="75" spans="1:6" ht="39" customHeight="1">
      <c r="A75" s="3" t="s">
        <v>113</v>
      </c>
      <c r="B75" s="3" t="s">
        <v>6</v>
      </c>
      <c r="C75" s="16"/>
      <c r="D75" s="26"/>
      <c r="E75" s="38"/>
      <c r="F75" s="38"/>
    </row>
    <row r="76" spans="1:6" ht="50.25" customHeight="1">
      <c r="A76" s="3" t="s">
        <v>124</v>
      </c>
      <c r="B76" s="3" t="s">
        <v>125</v>
      </c>
      <c r="C76" s="16"/>
      <c r="D76" s="26">
        <v>8000</v>
      </c>
      <c r="E76" s="38"/>
      <c r="F76" s="38"/>
    </row>
    <row r="77" spans="1:6" ht="79.5" customHeight="1">
      <c r="A77" s="3" t="s">
        <v>114</v>
      </c>
      <c r="B77" s="3" t="s">
        <v>177</v>
      </c>
      <c r="C77" s="16">
        <v>829.6</v>
      </c>
      <c r="D77" s="26">
        <v>2468.4</v>
      </c>
      <c r="E77" s="38">
        <v>0</v>
      </c>
      <c r="F77" s="38">
        <v>0</v>
      </c>
    </row>
    <row r="78" spans="1:6" ht="52.5" customHeight="1">
      <c r="A78" s="3" t="s">
        <v>158</v>
      </c>
      <c r="B78" s="3" t="s">
        <v>159</v>
      </c>
      <c r="C78" s="16">
        <v>829.6</v>
      </c>
      <c r="D78" s="26">
        <v>2468.4</v>
      </c>
      <c r="E78" s="38">
        <v>0</v>
      </c>
      <c r="F78" s="38">
        <v>0</v>
      </c>
    </row>
    <row r="79" spans="1:6" ht="41.25" customHeight="1">
      <c r="A79" s="3" t="s">
        <v>123</v>
      </c>
      <c r="B79" s="3" t="s">
        <v>140</v>
      </c>
      <c r="C79" s="16">
        <v>2639.21</v>
      </c>
      <c r="D79" s="26">
        <f>SUM(D80:D83)</f>
        <v>4758.6</v>
      </c>
      <c r="E79" s="38">
        <f>SUM(E80:E87)</f>
        <v>83957.9881</v>
      </c>
      <c r="F79" s="38">
        <f>SUM(F80:F87)</f>
        <v>1509.7347</v>
      </c>
    </row>
    <row r="80" spans="1:6" ht="42.75" customHeight="1">
      <c r="A80" s="3" t="s">
        <v>123</v>
      </c>
      <c r="B80" s="11" t="s">
        <v>141</v>
      </c>
      <c r="C80" s="16"/>
      <c r="D80" s="26">
        <v>1896.3</v>
      </c>
      <c r="E80" s="40"/>
      <c r="F80" s="38"/>
    </row>
    <row r="81" spans="1:6" ht="42" customHeight="1">
      <c r="A81" s="6" t="s">
        <v>115</v>
      </c>
      <c r="B81" s="11" t="s">
        <v>152</v>
      </c>
      <c r="C81" s="16"/>
      <c r="D81" s="26">
        <v>682.25</v>
      </c>
      <c r="E81" s="38"/>
      <c r="F81" s="38"/>
    </row>
    <row r="82" spans="1:6" ht="42" customHeight="1">
      <c r="A82" s="6" t="s">
        <v>123</v>
      </c>
      <c r="B82" s="11" t="s">
        <v>142</v>
      </c>
      <c r="C82" s="16"/>
      <c r="D82" s="26">
        <v>1151.25</v>
      </c>
      <c r="E82" s="38"/>
      <c r="F82" s="38"/>
    </row>
    <row r="83" spans="1:6" ht="42" customHeight="1">
      <c r="A83" s="6" t="s">
        <v>123</v>
      </c>
      <c r="B83" s="11" t="s">
        <v>153</v>
      </c>
      <c r="C83" s="16"/>
      <c r="D83" s="26">
        <v>1028.8</v>
      </c>
      <c r="E83" s="40"/>
      <c r="F83" s="41"/>
    </row>
    <row r="84" spans="1:6" ht="33.75" customHeight="1">
      <c r="A84" s="3" t="s">
        <v>123</v>
      </c>
      <c r="B84" s="11" t="s">
        <v>160</v>
      </c>
      <c r="C84" s="21"/>
      <c r="D84" s="14">
        <v>800</v>
      </c>
      <c r="E84" s="40">
        <v>0</v>
      </c>
      <c r="F84" s="40">
        <v>0</v>
      </c>
    </row>
    <row r="85" spans="1:6" s="48" customFormat="1" ht="33.75" customHeight="1">
      <c r="A85" s="45" t="s">
        <v>181</v>
      </c>
      <c r="B85" s="46" t="s">
        <v>182</v>
      </c>
      <c r="C85" s="21"/>
      <c r="D85" s="14">
        <v>800</v>
      </c>
      <c r="E85" s="47">
        <v>1174.2381</v>
      </c>
      <c r="F85" s="47">
        <v>1509.7347</v>
      </c>
    </row>
    <row r="86" spans="1:6" ht="33.75" customHeight="1">
      <c r="A86" s="3" t="s">
        <v>175</v>
      </c>
      <c r="B86" s="11" t="s">
        <v>176</v>
      </c>
      <c r="C86" s="21"/>
      <c r="D86" s="14">
        <v>800</v>
      </c>
      <c r="E86" s="40">
        <v>8241.75</v>
      </c>
      <c r="F86" s="40"/>
    </row>
    <row r="87" spans="1:6" ht="33.75" customHeight="1">
      <c r="A87" s="3" t="s">
        <v>175</v>
      </c>
      <c r="B87" s="13" t="s">
        <v>180</v>
      </c>
      <c r="C87" s="21"/>
      <c r="D87" s="14">
        <v>800</v>
      </c>
      <c r="E87" s="40">
        <v>74542</v>
      </c>
      <c r="F87" s="40"/>
    </row>
    <row r="88" spans="1:6" s="5" customFormat="1" ht="34.5" customHeight="1">
      <c r="A88" s="1" t="s">
        <v>116</v>
      </c>
      <c r="B88" s="2" t="s">
        <v>8</v>
      </c>
      <c r="C88" s="18">
        <v>255.4</v>
      </c>
      <c r="D88" s="25">
        <f>D89+D90</f>
        <v>281.82</v>
      </c>
      <c r="E88" s="39">
        <f>E89+E90</f>
        <v>303.12</v>
      </c>
      <c r="F88" s="42">
        <f>F89+F90</f>
        <v>313.41999999999996</v>
      </c>
    </row>
    <row r="89" spans="1:6" ht="51" customHeight="1">
      <c r="A89" s="3" t="s">
        <v>117</v>
      </c>
      <c r="B89" s="3" t="s">
        <v>147</v>
      </c>
      <c r="C89" s="16">
        <v>254.4</v>
      </c>
      <c r="D89" s="26">
        <v>278.3</v>
      </c>
      <c r="E89" s="40">
        <v>299.6</v>
      </c>
      <c r="F89" s="40">
        <v>309.9</v>
      </c>
    </row>
    <row r="90" spans="1:6" ht="48.75" customHeight="1">
      <c r="A90" s="7" t="s">
        <v>118</v>
      </c>
      <c r="B90" s="7" t="s">
        <v>102</v>
      </c>
      <c r="C90" s="26">
        <v>1</v>
      </c>
      <c r="D90" s="26">
        <v>3.52</v>
      </c>
      <c r="E90" s="40">
        <v>3.52</v>
      </c>
      <c r="F90" s="40">
        <v>3.52</v>
      </c>
    </row>
    <row r="91" spans="1:6" s="5" customFormat="1" ht="15.75">
      <c r="A91" s="1" t="s">
        <v>119</v>
      </c>
      <c r="B91" s="2" t="s">
        <v>24</v>
      </c>
      <c r="C91" s="18">
        <v>3005.45</v>
      </c>
      <c r="D91" s="25">
        <f>D93</f>
        <v>15923.968</v>
      </c>
      <c r="E91" s="39">
        <f>E93</f>
        <v>785</v>
      </c>
      <c r="F91" s="39">
        <f>F93</f>
        <v>0</v>
      </c>
    </row>
    <row r="92" spans="1:6" ht="63.75" customHeight="1">
      <c r="A92" s="3" t="s">
        <v>120</v>
      </c>
      <c r="B92" s="3" t="s">
        <v>23</v>
      </c>
      <c r="C92" s="16"/>
      <c r="D92" s="26"/>
      <c r="E92" s="40"/>
      <c r="F92" s="40"/>
    </row>
    <row r="93" spans="1:6" ht="33.75" customHeight="1">
      <c r="A93" s="3" t="s">
        <v>121</v>
      </c>
      <c r="B93" s="3" t="s">
        <v>133</v>
      </c>
      <c r="C93" s="20">
        <v>3005.45</v>
      </c>
      <c r="D93" s="28">
        <f>D94+D95+D96+D97+D98+D99+D100+D101+D102</f>
        <v>15923.968</v>
      </c>
      <c r="E93" s="40">
        <f>E94+E95+E96+E97+E98+E99+E100+E101+E102</f>
        <v>785</v>
      </c>
      <c r="F93" s="40">
        <f>F94+F95+F96+F97+F98+F99+F100+F101+F102</f>
        <v>0</v>
      </c>
    </row>
    <row r="94" spans="1:6" ht="33.75" customHeight="1">
      <c r="A94" s="3" t="s">
        <v>121</v>
      </c>
      <c r="B94" s="11" t="s">
        <v>134</v>
      </c>
      <c r="C94" s="21"/>
      <c r="D94" s="14">
        <v>420</v>
      </c>
      <c r="E94" s="40">
        <v>0</v>
      </c>
      <c r="F94" s="40">
        <v>0</v>
      </c>
    </row>
    <row r="95" spans="1:6" ht="33.75" customHeight="1">
      <c r="A95" s="3" t="s">
        <v>121</v>
      </c>
      <c r="B95" s="11" t="s">
        <v>135</v>
      </c>
      <c r="C95" s="21"/>
      <c r="D95" s="14">
        <v>800</v>
      </c>
      <c r="E95" s="40"/>
      <c r="F95" s="40"/>
    </row>
    <row r="96" spans="1:6" ht="33.75" customHeight="1">
      <c r="A96" s="3" t="s">
        <v>121</v>
      </c>
      <c r="B96" s="11" t="s">
        <v>136</v>
      </c>
      <c r="C96" s="21"/>
      <c r="D96" s="14">
        <v>20</v>
      </c>
      <c r="E96" s="40"/>
      <c r="F96" s="40"/>
    </row>
    <row r="97" spans="1:6" ht="33.75" customHeight="1">
      <c r="A97" s="3" t="s">
        <v>121</v>
      </c>
      <c r="B97" s="11" t="s">
        <v>137</v>
      </c>
      <c r="C97" s="21"/>
      <c r="D97" s="14">
        <v>9681.991</v>
      </c>
      <c r="E97" s="40">
        <v>785</v>
      </c>
      <c r="F97" s="40">
        <v>0</v>
      </c>
    </row>
    <row r="98" spans="1:6" ht="33.75" customHeight="1">
      <c r="A98" s="3" t="s">
        <v>121</v>
      </c>
      <c r="B98" s="11" t="s">
        <v>139</v>
      </c>
      <c r="C98" s="22"/>
      <c r="D98" s="29">
        <v>34.65</v>
      </c>
      <c r="E98" s="40"/>
      <c r="F98" s="40"/>
    </row>
    <row r="99" spans="1:6" ht="33.75" customHeight="1" hidden="1">
      <c r="A99" s="3" t="s">
        <v>121</v>
      </c>
      <c r="B99" s="11" t="s">
        <v>138</v>
      </c>
      <c r="C99" s="21"/>
      <c r="D99" s="14"/>
      <c r="E99" s="40"/>
      <c r="F99" s="40"/>
    </row>
    <row r="100" spans="1:6" ht="33.75" customHeight="1">
      <c r="A100" s="3" t="s">
        <v>121</v>
      </c>
      <c r="B100" s="13" t="s">
        <v>146</v>
      </c>
      <c r="C100" s="21"/>
      <c r="D100" s="14">
        <v>2960.16</v>
      </c>
      <c r="E100" s="40"/>
      <c r="F100" s="40"/>
    </row>
    <row r="101" spans="1:6" ht="33.75" customHeight="1">
      <c r="A101" s="3" t="s">
        <v>121</v>
      </c>
      <c r="B101" s="13" t="s">
        <v>154</v>
      </c>
      <c r="C101" s="21"/>
      <c r="D101" s="14">
        <v>1848.967</v>
      </c>
      <c r="E101" s="40">
        <v>0</v>
      </c>
      <c r="F101" s="40">
        <v>0</v>
      </c>
    </row>
    <row r="102" spans="1:6" ht="33.75" customHeight="1">
      <c r="A102" s="3" t="s">
        <v>121</v>
      </c>
      <c r="B102" s="13" t="s">
        <v>150</v>
      </c>
      <c r="C102" s="21"/>
      <c r="D102" s="14">
        <v>158.2</v>
      </c>
      <c r="E102" s="40"/>
      <c r="F102" s="40"/>
    </row>
    <row r="103" spans="1:6" ht="51.75" customHeight="1">
      <c r="A103" s="1" t="s">
        <v>58</v>
      </c>
      <c r="B103" s="2" t="s">
        <v>57</v>
      </c>
      <c r="C103" s="19"/>
      <c r="D103" s="27"/>
      <c r="E103" s="40"/>
      <c r="F103" s="40"/>
    </row>
    <row r="104" spans="1:6" ht="47.25" customHeight="1">
      <c r="A104" s="7" t="s">
        <v>122</v>
      </c>
      <c r="B104" s="7" t="s">
        <v>56</v>
      </c>
      <c r="C104" s="19"/>
      <c r="D104" s="27"/>
      <c r="E104" s="38"/>
      <c r="F104" s="38"/>
    </row>
    <row r="105" spans="1:6" ht="51.75" customHeight="1">
      <c r="A105" s="32" t="s">
        <v>162</v>
      </c>
      <c r="B105" s="33" t="s">
        <v>163</v>
      </c>
      <c r="C105" s="34"/>
      <c r="D105" s="34"/>
      <c r="E105" s="43">
        <f>E106</f>
        <v>100</v>
      </c>
      <c r="F105" s="43">
        <f>F106</f>
        <v>100</v>
      </c>
    </row>
    <row r="106" spans="1:6" ht="47.25" customHeight="1">
      <c r="A106" s="3" t="s">
        <v>165</v>
      </c>
      <c r="B106" s="3" t="s">
        <v>164</v>
      </c>
      <c r="C106" s="19"/>
      <c r="D106" s="27"/>
      <c r="E106" s="38">
        <v>100</v>
      </c>
      <c r="F106" s="38">
        <v>100</v>
      </c>
    </row>
    <row r="107" spans="1:6" ht="22.5" customHeight="1">
      <c r="A107" s="7"/>
      <c r="B107" s="12" t="s">
        <v>50</v>
      </c>
      <c r="C107" s="23">
        <f>SUM(C8,C69,C55)</f>
        <v>54206.2</v>
      </c>
      <c r="D107" s="30">
        <f>SUM(D8,D69,D55)</f>
        <v>99036.688</v>
      </c>
      <c r="E107" s="44">
        <f>E8+E68</f>
        <v>142067.6081</v>
      </c>
      <c r="F107" s="44">
        <f>F8+F68</f>
        <v>58787.6547</v>
      </c>
    </row>
  </sheetData>
  <sheetProtection/>
  <mergeCells count="4">
    <mergeCell ref="A2:F2"/>
    <mergeCell ref="A3:F3"/>
    <mergeCell ref="A4:F4"/>
    <mergeCell ref="A6:F6"/>
  </mergeCells>
  <printOptions horizontalCentered="1"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2022-03-10T09:43:23Z</cp:lastPrinted>
  <dcterms:created xsi:type="dcterms:W3CDTF">2015-07-21T13:23:07Z</dcterms:created>
  <dcterms:modified xsi:type="dcterms:W3CDTF">2022-03-16T11:28:42Z</dcterms:modified>
  <cp:category/>
  <cp:version/>
  <cp:contentType/>
  <cp:contentStatus/>
</cp:coreProperties>
</file>