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Бюджет!$A$19</definedName>
    <definedName name="FIO" localSheetId="0">Бюджет!$F$19</definedName>
    <definedName name="LAST_CELL" localSheetId="0">Бюджет!#REF!</definedName>
    <definedName name="SIGN" localSheetId="0">Бюджет!$A$19:$G$20</definedName>
  </definedNames>
  <calcPr calcId="125725"/>
</workbook>
</file>

<file path=xl/calcChain.xml><?xml version="1.0" encoding="utf-8"?>
<calcChain xmlns="http://schemas.openxmlformats.org/spreadsheetml/2006/main">
  <c r="G162" i="1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38"/>
  <c r="G137"/>
  <c r="G135"/>
  <c r="G134"/>
  <c r="G133"/>
  <c r="G132"/>
  <c r="G131"/>
  <c r="G130"/>
  <c r="G129"/>
  <c r="G128"/>
  <c r="G127"/>
  <c r="G126"/>
  <c r="G125"/>
  <c r="G122"/>
  <c r="G121"/>
  <c r="G120"/>
  <c r="G119"/>
  <c r="G118"/>
  <c r="G117"/>
  <c r="G116"/>
  <c r="G115"/>
  <c r="G114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1"/>
  <c r="G90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7"/>
  <c r="G36"/>
  <c r="G35"/>
  <c r="G34"/>
  <c r="G33"/>
  <c r="G32"/>
  <c r="G31"/>
  <c r="G30"/>
  <c r="G29"/>
  <c r="G28"/>
  <c r="G27"/>
  <c r="G26"/>
  <c r="G22"/>
  <c r="G21"/>
  <c r="G20"/>
  <c r="G19"/>
  <c r="G18"/>
  <c r="G17"/>
  <c r="G16"/>
  <c r="G15"/>
  <c r="G14"/>
  <c r="E14"/>
  <c r="E25"/>
  <c r="E24" s="1"/>
  <c r="E23" s="1"/>
  <c r="G23" s="1"/>
  <c r="E95"/>
  <c r="G95" s="1"/>
  <c r="E140"/>
  <c r="E139" s="1"/>
  <c r="G139" s="1"/>
  <c r="E148"/>
  <c r="E124"/>
  <c r="G124" s="1"/>
  <c r="E130"/>
  <c r="E136"/>
  <c r="G136" s="1"/>
  <c r="E113"/>
  <c r="E104" s="1"/>
  <c r="E89"/>
  <c r="E88" s="1"/>
  <c r="E39" s="1"/>
  <c r="E38" s="1"/>
  <c r="G38" s="1"/>
  <c r="G24" l="1"/>
  <c r="G88"/>
  <c r="G140"/>
  <c r="G39"/>
  <c r="G25"/>
  <c r="G89"/>
  <c r="G113"/>
  <c r="E13"/>
  <c r="G13" s="1"/>
  <c r="E12"/>
  <c r="G12" s="1"/>
  <c r="E123"/>
  <c r="E93" l="1"/>
  <c r="G93" s="1"/>
  <c r="G123"/>
  <c r="E94" l="1"/>
  <c r="G94" s="1"/>
  <c r="E92"/>
  <c r="E163" l="1"/>
  <c r="G163" s="1"/>
  <c r="G92"/>
</calcChain>
</file>

<file path=xl/sharedStrings.xml><?xml version="1.0" encoding="utf-8"?>
<sst xmlns="http://schemas.openxmlformats.org/spreadsheetml/2006/main" count="490" uniqueCount="172">
  <si>
    <t>Бюджет: Бюджет МО "Таицкое городское поселение"</t>
  </si>
  <si>
    <t>тыс. руб.</t>
  </si>
  <si>
    <t>КЦСР</t>
  </si>
  <si>
    <t>КФСР</t>
  </si>
  <si>
    <t>КВР</t>
  </si>
  <si>
    <t>Наименование кода</t>
  </si>
  <si>
    <t>6000000000</t>
  </si>
  <si>
    <t>Непрограммные расходы органов местного самоуправления</t>
  </si>
  <si>
    <t>6100000000</t>
  </si>
  <si>
    <t>Расходы на содержание органов местного самоуправления</t>
  </si>
  <si>
    <t>6170000000</t>
  </si>
  <si>
    <t>Расходы на выплаты муниципальным служащим органов местного самоуправления</t>
  </si>
  <si>
    <t>6170011020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</si>
  <si>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</si>
  <si>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</si>
  <si>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</si>
  <si>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121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</si>
  <si>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</si>
  <si>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</si>
  <si>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</si>
  <si>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6170011040</t>
  </si>
  <si>
    <t>Расходы на обеспечение деятельности главы местной администрации в рамках непрограммных расходов ОМСУ</t>
  </si>
  <si>
    <t>6180000000</t>
  </si>
  <si>
    <t>Содержание органов местного самоуправления</t>
  </si>
  <si>
    <t>6180011030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</si>
  <si>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</si>
  <si>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122</t>
  </si>
  <si>
    <t>Иные выплаты персоналу государственных (муниципальных) органов, за исключением фонда оплаты труда</t>
  </si>
  <si>
    <t>242</t>
  </si>
  <si>
    <t>Закупка товаров, работ, услуг в сфере информационно-коммуникационных технологий</t>
  </si>
  <si>
    <t>244</t>
  </si>
  <si>
    <t>Прочая закупка товаров, работ и услуг</t>
  </si>
  <si>
    <t>853</t>
  </si>
  <si>
    <t>Уплата иных платежей</t>
  </si>
  <si>
    <t>6180015070</t>
  </si>
  <si>
    <t>Диспансеризация муниципальных и немуниципальных служащих и добровольное медицинское страхование в рамках непрограммных расходов ОМСУ</t>
  </si>
  <si>
    <t>6180071340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</si>
  <si>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</si>
  <si>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6200000000</t>
  </si>
  <si>
    <t>Непрограммные расходы</t>
  </si>
  <si>
    <t>6290000000</t>
  </si>
  <si>
    <t>Прочие расходы</t>
  </si>
  <si>
    <t>6290013010</t>
  </si>
  <si>
    <t>Передача полномочий по жилищному контролю в рамках непрограммных расходов ОМСУ</t>
  </si>
  <si>
    <t>0501</t>
  </si>
  <si>
    <t>Жилищное хозяйство</t>
  </si>
  <si>
    <t>540</t>
  </si>
  <si>
    <t>Иные межбюджетные трансферты</t>
  </si>
  <si>
    <t>6290013020</t>
  </si>
  <si>
    <t>Передача полномочий по казначейскому исполнению бюджетов поселений в рамках непрограммных расходов ОМСУ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</si>
  <si>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</si>
  <si>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</si>
  <si>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6290013030</t>
  </si>
  <si>
    <t>Передача полномочий по некоторым жилищным вопросам в рамках непрограммных расходов ОМСУ</t>
  </si>
  <si>
    <t>6290013040</t>
  </si>
  <si>
    <t>Передача полномочий по регулированию тарифов на товары и услуги организаций коммунального комплекса в рамках непрограммных расходов ОМСУ</t>
  </si>
  <si>
    <t>0502</t>
  </si>
  <si>
    <t>Коммунальное хозяйство</t>
  </si>
  <si>
    <t>6290013060</t>
  </si>
  <si>
    <t>Передача полномочий по осуществлению финансового контроля бюджетов поселений в рамках непрограммных расходов ОМСУ</t>
  </si>
  <si>
    <t>6290013070</t>
  </si>
  <si>
    <t>Передача полномочий по организации централизованных коммунальных услуг в рамках непрограммных расходов ОМСУ</t>
  </si>
  <si>
    <t>6290013150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</si>
  <si>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</si>
  <si>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6290015020</t>
  </si>
  <si>
    <t>Резервные фонды местных администраций в рамках непрограммных расходов ОМСУ</t>
  </si>
  <si>
    <t>0111</t>
  </si>
  <si>
    <t>Резервные фонды</t>
  </si>
  <si>
    <t>870</t>
  </si>
  <si>
    <t>Резервные средства</t>
  </si>
  <si>
    <t>6290015030</t>
  </si>
  <si>
    <t>Оценка недвижимости, признание прав и регулирование отношений по государственной и муниципальной собственности в рамках непрограммных расходов ОМСУ</t>
  </si>
  <si>
    <t>0113</t>
  </si>
  <si>
    <t>Другие общегосударственные вопросы</t>
  </si>
  <si>
    <t>6290015050</t>
  </si>
  <si>
    <t>Проведение мероприятий, осуществляемых органами местного самоуправления, в рамках непрограммных расходов ОМСУ</t>
  </si>
  <si>
    <t>6290015090</t>
  </si>
  <si>
    <t>Проведение мероприятий по гражданской обороне в рамках непрограммных расходов ОМСУ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</si>
  <si>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</si>
  <si>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</si>
  <si>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6290015100</t>
  </si>
  <si>
    <t>Организация мероприятий по предупреждению и ликвидации последствий чрезвычайных ситуаций и стихийных бедствий природного и техногенного характера в рамках непрограммных расходов ОМСУ</t>
  </si>
  <si>
    <t>6290015120</t>
  </si>
  <si>
    <t>Мероприятия по обеспечению первичных мер пожарной безопасности в рамках непрограммных расходов ОМСУ</t>
  </si>
  <si>
    <t>0310</t>
  </si>
  <si>
    <t>Обеспечение пожарной безопасности</t>
  </si>
  <si>
    <t>6290015180</t>
  </si>
  <si>
    <t>Мероприятия по землеустройству и землепользованию в рамках непрограммных расходов ОМСУ</t>
  </si>
  <si>
    <t>0412</t>
  </si>
  <si>
    <t>Другие вопросы в области национальной экономики</t>
  </si>
  <si>
    <t>6290015280</t>
  </si>
  <si>
    <t>Доплаты к пенсиям муниципальных служащих в рамках непрограммных расходов ОМСУ</t>
  </si>
  <si>
    <t>1001</t>
  </si>
  <si>
    <t>Пенсионное обеспечение</t>
  </si>
  <si>
    <t>321</t>
  </si>
  <si>
    <t>Пособия, компенсации и иные социальные выплаты гражданам, кроме публичных нормативных обязательств</t>
  </si>
  <si>
    <t>6290017110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</si>
  <si>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</t>
  </si>
  <si>
    <t>6290051180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</si>
  <si>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</si>
  <si>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0203</t>
  </si>
  <si>
    <t>Мобилизационная и вневойсковая подготовка</t>
  </si>
  <si>
    <t>8000000000</t>
  </si>
  <si>
    <t>Программная часть городских поселений</t>
  </si>
  <si>
    <t>8100000000</t>
  </si>
  <si>
    <t>Муниицпальная программа городского поселения "Социально-экономическое развитие городского поселения Гатчинского муниципального района"</t>
  </si>
  <si>
    <t>8101700000</t>
  </si>
  <si>
    <t>Муниципальная программа Таицкого городского поселения "Социально-экономическое развитие муниципального образования Таицкое городское поселение Гатчинского муниципального района Ленинградской области"</t>
  </si>
  <si>
    <t>8131700000</t>
  </si>
  <si>
    <t>Подпрограмма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</si>
  <si>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8131715440</t>
  </si>
  <si>
    <t>0409</t>
  </si>
  <si>
    <t>Дорожное хозяйство (дорожные фонды)</t>
  </si>
  <si>
    <t>8131718670</t>
  </si>
  <si>
    <t>81317S0140</t>
  </si>
  <si>
    <t>81317S4660</t>
  </si>
  <si>
    <t>8141700000</t>
  </si>
  <si>
    <t>Подпрограмма 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</si>
  <si>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8141715190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</si>
  <si>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</si>
  <si>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</si>
  <si>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8141715200</t>
  </si>
  <si>
    <t>8141715210</t>
  </si>
  <si>
    <t>8141715220</t>
  </si>
  <si>
    <t>8141715240</t>
  </si>
  <si>
    <t>0503</t>
  </si>
  <si>
    <t>Благоустройство</t>
  </si>
  <si>
    <t>8141715380</t>
  </si>
  <si>
    <t>8141716200</t>
  </si>
  <si>
    <t>8141716490</t>
  </si>
  <si>
    <t>8141717140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</si>
  <si>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</si>
  <si>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</si>
  <si>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0801</t>
  </si>
  <si>
    <t>Культура</t>
  </si>
  <si>
    <t>8151700000</t>
  </si>
  <si>
    <t>Подпрограмма "Сохранение и развитие культуры в Таицком городском поселении" муниципальной программы 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</si>
  <si>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8151712500</t>
  </si>
  <si>
    <t>111</t>
  </si>
  <si>
    <t>Фонд оплаты труда учреждений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</si>
  <si>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</si>
  <si>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</si>
  <si>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8151712600</t>
  </si>
  <si>
    <t>8151715630</t>
  </si>
  <si>
    <t>81517S0360</t>
  </si>
  <si>
    <t>8161700000</t>
  </si>
  <si>
    <t>Подпрограмма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</si>
  <si>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8161712800</t>
  </si>
  <si>
    <t>0707</t>
  </si>
  <si>
    <t>Молодежная политика</t>
  </si>
  <si>
    <t>8161715340</t>
  </si>
  <si>
    <t>8161716260</t>
  </si>
  <si>
    <t>Подпрограмма "Формирование комфортной городской среды на территории МО Таицкое городское поселение на 2018-2020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</si>
  <si>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8900000000</t>
  </si>
  <si>
    <t>Ведомственные целевые программы городских поселений</t>
  </si>
  <si>
    <t>8951700000</t>
  </si>
  <si>
    <t>ВЦП "Развитие и поддержка малого и среднего предпринимательства в МО Таицкое городское поселение на 2017-2019 годы"</t>
  </si>
  <si>
    <t>Итого</t>
  </si>
  <si>
    <t>81.9.00.00000</t>
  </si>
  <si>
    <t>81.9.17.00000</t>
  </si>
  <si>
    <t>81.9.17.18930</t>
  </si>
  <si>
    <t>Создание комфортных, благоустроенных общественных территорий общего пользования в рамках подпрограммы "Формирование комфортной городской среды на территории МО Таицкое городское поселение на 2018-2020 годы 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</si>
  <si>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05.03</t>
  </si>
  <si>
    <t>81.9.17.18931</t>
  </si>
  <si>
    <t>Создание комфортных, благоустроенных дворовых территорий общего пользования в рамках подпрограммы "Формирование комфортной городской среды на территории МО Таицкое городское поселение на 2018-2020 годы 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</si>
  <si>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Приложение № 8.1.</t>
  </si>
  <si>
    <t xml:space="preserve"> к решению совета депутатов МО Таицкое городское поселение</t>
  </si>
  <si>
    <t xml:space="preserve">Распределение бюджетных ассигнований по разделам и подразделам, целевым статьям(муниципальным программам  и непрограммным направлениям деятельности), видам расхода классификации расходов бюджета Таицкого городского поселения  на 1 квартал 2019 года </t>
  </si>
  <si>
    <t>Бюджет на 2019 год</t>
  </si>
  <si>
    <t>Исполено за 1 квартал 2019 года</t>
  </si>
  <si>
    <t>Процент исполнения, %</t>
  </si>
  <si>
    <t xml:space="preserve">от "29" апреля  2019 года № _____ </t>
  </si>
</sst>
</file>

<file path=xl/styles.xml><?xml version="1.0" encoding="utf-8"?>
<styleSheet xmlns="http://schemas.openxmlformats.org/spreadsheetml/2006/main">
  <numFmts count="1">
    <numFmt numFmtId="164" formatCode="?"/>
  </numFmts>
  <fonts count="12">
    <font>
      <sz val="10"/>
      <name val="Arial"/>
    </font>
    <font>
      <sz val="8.5"/>
      <name val="MS Sans Serif"/>
    </font>
    <font>
      <sz val="8"/>
      <name val="Arial Cyr"/>
    </font>
    <font>
      <b/>
      <sz val="8.5"/>
      <name val="MS Sans Serif"/>
    </font>
    <font>
      <b/>
      <sz val="8"/>
      <name val="Arial Cyr"/>
    </font>
    <font>
      <sz val="8"/>
      <name val="Arial Narrow"/>
      <family val="2"/>
      <charset val="204"/>
    </font>
    <font>
      <b/>
      <sz val="8"/>
      <name val="Arial Narrow"/>
      <family val="2"/>
      <charset val="204"/>
    </font>
    <font>
      <sz val="10"/>
      <name val="Arial Narrow"/>
      <family val="2"/>
      <charset val="204"/>
    </font>
    <font>
      <b/>
      <sz val="11"/>
      <name val="Arial Narrow"/>
      <family val="2"/>
      <charset val="204"/>
    </font>
    <font>
      <sz val="8.5"/>
      <name val="Arial Narrow"/>
      <family val="2"/>
      <charset val="204"/>
    </font>
    <font>
      <sz val="9"/>
      <name val="Arial Narrow"/>
      <family val="2"/>
      <charset val="204"/>
    </font>
    <font>
      <b/>
      <sz val="9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left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164" fontId="4" fillId="0" borderId="3" xfId="0" applyNumberFormat="1" applyFont="1" applyBorder="1" applyAlignment="1" applyProtection="1">
      <alignment horizontal="left" vertical="center" wrapText="1"/>
    </xf>
    <xf numFmtId="49" fontId="4" fillId="0" borderId="2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left"/>
    </xf>
    <xf numFmtId="4" fontId="4" fillId="0" borderId="3" xfId="0" applyNumberFormat="1" applyFont="1" applyBorder="1" applyAlignment="1" applyProtection="1">
      <alignment horizontal="right"/>
    </xf>
    <xf numFmtId="4" fontId="5" fillId="0" borderId="5" xfId="0" applyNumberFormat="1" applyFont="1" applyBorder="1" applyAlignment="1" applyProtection="1">
      <alignment horizontal="right" vertical="center" wrapText="1"/>
    </xf>
    <xf numFmtId="49" fontId="6" fillId="0" borderId="5" xfId="0" applyNumberFormat="1" applyFont="1" applyBorder="1" applyAlignment="1" applyProtection="1">
      <alignment horizontal="center" vertical="center" wrapText="1"/>
    </xf>
    <xf numFmtId="49" fontId="6" fillId="0" borderId="5" xfId="0" applyNumberFormat="1" applyFont="1" applyBorder="1" applyAlignment="1" applyProtection="1">
      <alignment horizontal="left" vertical="center" wrapText="1"/>
    </xf>
    <xf numFmtId="4" fontId="6" fillId="0" borderId="5" xfId="0" applyNumberFormat="1" applyFont="1" applyBorder="1" applyAlignment="1" applyProtection="1">
      <alignment horizontal="right" vertical="center" wrapText="1"/>
    </xf>
    <xf numFmtId="164" fontId="6" fillId="0" borderId="5" xfId="0" applyNumberFormat="1" applyFont="1" applyBorder="1" applyAlignment="1" applyProtection="1">
      <alignment horizontal="left" vertical="center" wrapText="1"/>
    </xf>
    <xf numFmtId="49" fontId="5" fillId="0" borderId="5" xfId="0" applyNumberFormat="1" applyFont="1" applyBorder="1" applyAlignment="1" applyProtection="1">
      <alignment horizontal="center" vertical="center" wrapText="1"/>
    </xf>
    <xf numFmtId="49" fontId="5" fillId="0" borderId="5" xfId="0" applyNumberFormat="1" applyFont="1" applyBorder="1" applyAlignment="1" applyProtection="1">
      <alignment horizontal="left" vertical="center" wrapText="1"/>
    </xf>
    <xf numFmtId="0" fontId="7" fillId="0" borderId="0" xfId="0" applyFont="1"/>
    <xf numFmtId="0" fontId="7" fillId="0" borderId="0" xfId="0" applyFont="1" applyFill="1" applyBorder="1" applyAlignment="1">
      <alignment horizontal="right"/>
    </xf>
    <xf numFmtId="49" fontId="8" fillId="0" borderId="0" xfId="0" applyNumberFormat="1" applyFont="1" applyBorder="1" applyAlignment="1" applyProtection="1"/>
    <xf numFmtId="0" fontId="7" fillId="0" borderId="0" xfId="0" applyFont="1" applyAlignment="1"/>
    <xf numFmtId="0" fontId="0" fillId="0" borderId="0" xfId="0" applyAlignment="1"/>
    <xf numFmtId="0" fontId="9" fillId="0" borderId="0" xfId="0" applyFont="1" applyBorder="1" applyAlignment="1" applyProtection="1"/>
    <xf numFmtId="0" fontId="10" fillId="0" borderId="0" xfId="0" applyFont="1" applyAlignment="1"/>
    <xf numFmtId="0" fontId="10" fillId="0" borderId="0" xfId="0" applyFont="1" applyAlignment="1">
      <alignment horizontal="right"/>
    </xf>
    <xf numFmtId="49" fontId="11" fillId="0" borderId="1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8" fillId="0" borderId="0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163"/>
  <sheetViews>
    <sheetView showGridLines="0" tabSelected="1" workbookViewId="0">
      <selection activeCell="G4" sqref="G4"/>
    </sheetView>
  </sheetViews>
  <sheetFormatPr defaultRowHeight="12.75" customHeight="1" outlineLevelRow="5"/>
  <cols>
    <col min="1" max="1" width="15.28515625" customWidth="1"/>
    <col min="2" max="2" width="9" customWidth="1"/>
    <col min="3" max="3" width="10.28515625" customWidth="1"/>
    <col min="4" max="4" width="30.7109375" customWidth="1"/>
    <col min="5" max="5" width="10.42578125" customWidth="1"/>
    <col min="6" max="6" width="10.7109375" customWidth="1"/>
    <col min="7" max="7" width="11.140625" customWidth="1"/>
    <col min="8" max="9" width="9.140625" customWidth="1"/>
  </cols>
  <sheetData>
    <row r="1" spans="1:10" ht="12.75" customHeight="1">
      <c r="A1" s="24"/>
      <c r="B1" s="24"/>
      <c r="C1" s="24"/>
      <c r="D1" s="24"/>
      <c r="E1" s="24"/>
      <c r="F1" s="24"/>
      <c r="G1" s="25" t="s">
        <v>165</v>
      </c>
    </row>
    <row r="2" spans="1:10" ht="12.75" customHeight="1">
      <c r="A2" s="24"/>
      <c r="B2" s="24"/>
      <c r="C2" s="24"/>
      <c r="D2" s="24"/>
      <c r="E2" s="24"/>
      <c r="F2" s="24"/>
      <c r="G2" s="25" t="s">
        <v>166</v>
      </c>
    </row>
    <row r="3" spans="1:10" ht="15.4" customHeight="1">
      <c r="A3" s="26"/>
      <c r="B3" s="27"/>
      <c r="C3" s="27"/>
      <c r="D3" s="27"/>
      <c r="E3" s="27"/>
      <c r="F3" s="27"/>
      <c r="G3" s="31" t="s">
        <v>171</v>
      </c>
      <c r="H3" s="30"/>
      <c r="I3" s="30"/>
      <c r="J3" s="28"/>
    </row>
    <row r="4" spans="1:10" ht="13.5">
      <c r="A4" s="29"/>
      <c r="B4" s="24"/>
      <c r="C4" s="24"/>
      <c r="D4" s="24"/>
      <c r="E4" s="24"/>
      <c r="F4" s="24"/>
      <c r="G4" s="24"/>
    </row>
    <row r="5" spans="1:10">
      <c r="A5" s="35" t="s">
        <v>167</v>
      </c>
      <c r="B5" s="35"/>
      <c r="C5" s="35"/>
      <c r="D5" s="35"/>
      <c r="E5" s="35"/>
      <c r="F5" s="35"/>
      <c r="G5" s="35"/>
    </row>
    <row r="6" spans="1:10" ht="40.5" customHeight="1">
      <c r="A6" s="35"/>
      <c r="B6" s="35"/>
      <c r="C6" s="35"/>
      <c r="D6" s="35"/>
      <c r="E6" s="35"/>
      <c r="F6" s="35"/>
      <c r="G6" s="35"/>
    </row>
    <row r="7" spans="1:10">
      <c r="A7" s="33"/>
      <c r="B7" s="34"/>
      <c r="C7" s="34"/>
      <c r="D7" s="34"/>
      <c r="E7" s="34"/>
      <c r="F7" s="34"/>
      <c r="G7" s="34"/>
      <c r="H7" s="2"/>
      <c r="I7" s="2"/>
    </row>
    <row r="8" spans="1:10">
      <c r="A8" s="33" t="s">
        <v>0</v>
      </c>
      <c r="B8" s="34"/>
      <c r="C8" s="34"/>
      <c r="D8" s="34"/>
      <c r="E8" s="34"/>
      <c r="F8" s="34"/>
    </row>
    <row r="9" spans="1:10">
      <c r="A9" s="33"/>
      <c r="B9" s="34"/>
      <c r="C9" s="34"/>
      <c r="D9" s="34"/>
      <c r="E9" s="34"/>
      <c r="F9" s="34"/>
    </row>
    <row r="10" spans="1:10">
      <c r="A10" s="3" t="s">
        <v>1</v>
      </c>
      <c r="B10" s="3"/>
      <c r="C10" s="3"/>
      <c r="D10" s="3"/>
      <c r="E10" s="3"/>
      <c r="F10" s="3"/>
      <c r="G10" s="3"/>
      <c r="H10" s="1"/>
      <c r="I10" s="1"/>
    </row>
    <row r="11" spans="1:10" ht="40.5">
      <c r="A11" s="4" t="s">
        <v>2</v>
      </c>
      <c r="B11" s="4" t="s">
        <v>3</v>
      </c>
      <c r="C11" s="4" t="s">
        <v>4</v>
      </c>
      <c r="D11" s="4" t="s">
        <v>5</v>
      </c>
      <c r="E11" s="32" t="s">
        <v>168</v>
      </c>
      <c r="F11" s="32" t="s">
        <v>169</v>
      </c>
      <c r="G11" s="32" t="s">
        <v>170</v>
      </c>
    </row>
    <row r="12" spans="1:10" ht="22.5">
      <c r="A12" s="5" t="s">
        <v>6</v>
      </c>
      <c r="B12" s="6"/>
      <c r="C12" s="6"/>
      <c r="D12" s="7" t="s">
        <v>7</v>
      </c>
      <c r="E12" s="8">
        <f>E13+E38</f>
        <v>16889.98</v>
      </c>
      <c r="F12" s="8">
        <v>2533.9499999999998</v>
      </c>
      <c r="G12" s="8">
        <f>F12/E12*100</f>
        <v>15.002682063566683</v>
      </c>
    </row>
    <row r="13" spans="1:10" ht="22.5" outlineLevel="1">
      <c r="A13" s="5" t="s">
        <v>8</v>
      </c>
      <c r="B13" s="6"/>
      <c r="C13" s="6"/>
      <c r="D13" s="7" t="s">
        <v>9</v>
      </c>
      <c r="E13" s="8">
        <f>E14+E23</f>
        <v>11800.3</v>
      </c>
      <c r="F13" s="8">
        <v>1916.2</v>
      </c>
      <c r="G13" s="8">
        <f t="shared" ref="G13:G76" si="0">F13/E13*100</f>
        <v>16.238570205842226</v>
      </c>
    </row>
    <row r="14" spans="1:10" ht="33.75" outlineLevel="2">
      <c r="A14" s="5" t="s">
        <v>10</v>
      </c>
      <c r="B14" s="6"/>
      <c r="C14" s="6"/>
      <c r="D14" s="7" t="s">
        <v>11</v>
      </c>
      <c r="E14" s="8">
        <f>E15+E19</f>
        <v>8070.3</v>
      </c>
      <c r="F14" s="8">
        <v>1506.76</v>
      </c>
      <c r="G14" s="8">
        <f t="shared" si="0"/>
        <v>18.670433565047148</v>
      </c>
    </row>
    <row r="15" spans="1:10" ht="56.25" outlineLevel="3">
      <c r="A15" s="5" t="s">
        <v>12</v>
      </c>
      <c r="B15" s="6"/>
      <c r="C15" s="6"/>
      <c r="D15" s="7" t="s">
        <v>13</v>
      </c>
      <c r="E15" s="8">
        <v>6788</v>
      </c>
      <c r="F15" s="8">
        <v>1506.76</v>
      </c>
      <c r="G15" s="8">
        <f t="shared" si="0"/>
        <v>22.197407189157335</v>
      </c>
    </row>
    <row r="16" spans="1:10" ht="67.5" outlineLevel="4">
      <c r="A16" s="5" t="s">
        <v>12</v>
      </c>
      <c r="B16" s="6" t="s">
        <v>14</v>
      </c>
      <c r="C16" s="6"/>
      <c r="D16" s="7" t="s">
        <v>15</v>
      </c>
      <c r="E16" s="8">
        <v>6788</v>
      </c>
      <c r="F16" s="8">
        <v>1506.76</v>
      </c>
      <c r="G16" s="8">
        <f t="shared" si="0"/>
        <v>22.197407189157335</v>
      </c>
    </row>
    <row r="17" spans="1:7" ht="22.5" outlineLevel="5">
      <c r="A17" s="9" t="s">
        <v>12</v>
      </c>
      <c r="B17" s="9" t="s">
        <v>14</v>
      </c>
      <c r="C17" s="9" t="s">
        <v>16</v>
      </c>
      <c r="D17" s="10" t="s">
        <v>17</v>
      </c>
      <c r="E17" s="11">
        <v>5213.5</v>
      </c>
      <c r="F17" s="11">
        <v>1193.42</v>
      </c>
      <c r="G17" s="11">
        <f t="shared" si="0"/>
        <v>22.890956171477896</v>
      </c>
    </row>
    <row r="18" spans="1:7" ht="67.5" outlineLevel="5">
      <c r="A18" s="9" t="s">
        <v>12</v>
      </c>
      <c r="B18" s="9" t="s">
        <v>14</v>
      </c>
      <c r="C18" s="9" t="s">
        <v>18</v>
      </c>
      <c r="D18" s="10" t="s">
        <v>19</v>
      </c>
      <c r="E18" s="11">
        <v>1574.5</v>
      </c>
      <c r="F18" s="11">
        <v>313.35000000000002</v>
      </c>
      <c r="G18" s="11">
        <f t="shared" si="0"/>
        <v>19.901556049539536</v>
      </c>
    </row>
    <row r="19" spans="1:7" ht="45" outlineLevel="3">
      <c r="A19" s="5" t="s">
        <v>20</v>
      </c>
      <c r="B19" s="6"/>
      <c r="C19" s="6"/>
      <c r="D19" s="7" t="s">
        <v>21</v>
      </c>
      <c r="E19" s="8">
        <v>1282.3</v>
      </c>
      <c r="F19" s="8">
        <v>0</v>
      </c>
      <c r="G19" s="8">
        <f t="shared" si="0"/>
        <v>0</v>
      </c>
    </row>
    <row r="20" spans="1:7" ht="67.5" outlineLevel="4">
      <c r="A20" s="5" t="s">
        <v>20</v>
      </c>
      <c r="B20" s="6" t="s">
        <v>14</v>
      </c>
      <c r="C20" s="6"/>
      <c r="D20" s="7" t="s">
        <v>15</v>
      </c>
      <c r="E20" s="8">
        <v>1282.3</v>
      </c>
      <c r="F20" s="8">
        <v>0</v>
      </c>
      <c r="G20" s="8">
        <f t="shared" si="0"/>
        <v>0</v>
      </c>
    </row>
    <row r="21" spans="1:7" ht="22.5" outlineLevel="5">
      <c r="A21" s="9" t="s">
        <v>20</v>
      </c>
      <c r="B21" s="9" t="s">
        <v>14</v>
      </c>
      <c r="C21" s="9" t="s">
        <v>16</v>
      </c>
      <c r="D21" s="10" t="s">
        <v>17</v>
      </c>
      <c r="E21" s="11">
        <v>984.9</v>
      </c>
      <c r="F21" s="11">
        <v>0</v>
      </c>
      <c r="G21" s="11">
        <f t="shared" si="0"/>
        <v>0</v>
      </c>
    </row>
    <row r="22" spans="1:7" ht="67.5" outlineLevel="5">
      <c r="A22" s="9" t="s">
        <v>20</v>
      </c>
      <c r="B22" s="9" t="s">
        <v>14</v>
      </c>
      <c r="C22" s="9" t="s">
        <v>18</v>
      </c>
      <c r="D22" s="10" t="s">
        <v>19</v>
      </c>
      <c r="E22" s="11">
        <v>297.39999999999998</v>
      </c>
      <c r="F22" s="11">
        <v>0</v>
      </c>
      <c r="G22" s="11">
        <f t="shared" si="0"/>
        <v>0</v>
      </c>
    </row>
    <row r="23" spans="1:7" ht="22.5" outlineLevel="2">
      <c r="A23" s="5" t="s">
        <v>22</v>
      </c>
      <c r="B23" s="6"/>
      <c r="C23" s="6"/>
      <c r="D23" s="7" t="s">
        <v>23</v>
      </c>
      <c r="E23" s="8">
        <f>E24+E32+E35</f>
        <v>3730</v>
      </c>
      <c r="F23" s="8">
        <v>409.43</v>
      </c>
      <c r="G23" s="8">
        <f t="shared" si="0"/>
        <v>10.976675603217158</v>
      </c>
    </row>
    <row r="24" spans="1:7" ht="67.5" outlineLevel="3">
      <c r="A24" s="5" t="s">
        <v>24</v>
      </c>
      <c r="B24" s="6"/>
      <c r="C24" s="6"/>
      <c r="D24" s="7" t="s">
        <v>25</v>
      </c>
      <c r="E24" s="8">
        <f>E25</f>
        <v>3669</v>
      </c>
      <c r="F24" s="8">
        <v>409.43</v>
      </c>
      <c r="G24" s="8">
        <f t="shared" si="0"/>
        <v>11.159171436358681</v>
      </c>
    </row>
    <row r="25" spans="1:7" ht="67.5" outlineLevel="4">
      <c r="A25" s="5" t="s">
        <v>24</v>
      </c>
      <c r="B25" s="6" t="s">
        <v>14</v>
      </c>
      <c r="C25" s="6"/>
      <c r="D25" s="7" t="s">
        <v>15</v>
      </c>
      <c r="E25" s="8">
        <f>SUM(E26:E31)</f>
        <v>3669</v>
      </c>
      <c r="F25" s="8">
        <v>409.43</v>
      </c>
      <c r="G25" s="8">
        <f t="shared" si="0"/>
        <v>11.159171436358681</v>
      </c>
    </row>
    <row r="26" spans="1:7" ht="22.5" outlineLevel="5">
      <c r="A26" s="9" t="s">
        <v>24</v>
      </c>
      <c r="B26" s="9" t="s">
        <v>14</v>
      </c>
      <c r="C26" s="9" t="s">
        <v>16</v>
      </c>
      <c r="D26" s="10" t="s">
        <v>17</v>
      </c>
      <c r="E26" s="11">
        <v>521</v>
      </c>
      <c r="F26" s="11">
        <v>106.66</v>
      </c>
      <c r="G26" s="11">
        <f t="shared" si="0"/>
        <v>20.472168905950095</v>
      </c>
    </row>
    <row r="27" spans="1:7" ht="45" outlineLevel="5">
      <c r="A27" s="9" t="s">
        <v>24</v>
      </c>
      <c r="B27" s="9" t="s">
        <v>14</v>
      </c>
      <c r="C27" s="9" t="s">
        <v>26</v>
      </c>
      <c r="D27" s="10" t="s">
        <v>27</v>
      </c>
      <c r="E27" s="11">
        <v>10</v>
      </c>
      <c r="F27" s="11">
        <v>0</v>
      </c>
      <c r="G27" s="11">
        <f t="shared" si="0"/>
        <v>0</v>
      </c>
    </row>
    <row r="28" spans="1:7" ht="67.5" outlineLevel="5">
      <c r="A28" s="9" t="s">
        <v>24</v>
      </c>
      <c r="B28" s="9" t="s">
        <v>14</v>
      </c>
      <c r="C28" s="9" t="s">
        <v>18</v>
      </c>
      <c r="D28" s="10" t="s">
        <v>19</v>
      </c>
      <c r="E28" s="11">
        <v>157.30000000000001</v>
      </c>
      <c r="F28" s="11">
        <v>23.23</v>
      </c>
      <c r="G28" s="11">
        <f t="shared" si="0"/>
        <v>14.767959313413858</v>
      </c>
    </row>
    <row r="29" spans="1:7" ht="33.75" outlineLevel="5">
      <c r="A29" s="9" t="s">
        <v>24</v>
      </c>
      <c r="B29" s="9" t="s">
        <v>14</v>
      </c>
      <c r="C29" s="9" t="s">
        <v>28</v>
      </c>
      <c r="D29" s="10" t="s">
        <v>29</v>
      </c>
      <c r="E29" s="11">
        <v>674</v>
      </c>
      <c r="F29" s="11">
        <v>92.68</v>
      </c>
      <c r="G29" s="11">
        <f t="shared" si="0"/>
        <v>13.750741839762611</v>
      </c>
    </row>
    <row r="30" spans="1:7" outlineLevel="5">
      <c r="A30" s="9" t="s">
        <v>24</v>
      </c>
      <c r="B30" s="9" t="s">
        <v>14</v>
      </c>
      <c r="C30" s="9" t="s">
        <v>30</v>
      </c>
      <c r="D30" s="10" t="s">
        <v>31</v>
      </c>
      <c r="E30" s="11">
        <v>2286.6999999999998</v>
      </c>
      <c r="F30" s="11">
        <v>186.5</v>
      </c>
      <c r="G30" s="11">
        <f t="shared" si="0"/>
        <v>8.155857786329646</v>
      </c>
    </row>
    <row r="31" spans="1:7" outlineLevel="5">
      <c r="A31" s="9" t="s">
        <v>24</v>
      </c>
      <c r="B31" s="9" t="s">
        <v>14</v>
      </c>
      <c r="C31" s="9" t="s">
        <v>32</v>
      </c>
      <c r="D31" s="10" t="s">
        <v>33</v>
      </c>
      <c r="E31" s="11">
        <v>20</v>
      </c>
      <c r="F31" s="11">
        <v>0.36</v>
      </c>
      <c r="G31" s="11">
        <f t="shared" si="0"/>
        <v>1.7999999999999998</v>
      </c>
    </row>
    <row r="32" spans="1:7" ht="56.25" outlineLevel="3">
      <c r="A32" s="5" t="s">
        <v>34</v>
      </c>
      <c r="B32" s="6"/>
      <c r="C32" s="6"/>
      <c r="D32" s="7" t="s">
        <v>35</v>
      </c>
      <c r="E32" s="8">
        <v>60</v>
      </c>
      <c r="F32" s="8">
        <v>0</v>
      </c>
      <c r="G32" s="8">
        <f t="shared" si="0"/>
        <v>0</v>
      </c>
    </row>
    <row r="33" spans="1:7" ht="67.5" outlineLevel="4">
      <c r="A33" s="5" t="s">
        <v>34</v>
      </c>
      <c r="B33" s="6" t="s">
        <v>14</v>
      </c>
      <c r="C33" s="6"/>
      <c r="D33" s="7" t="s">
        <v>15</v>
      </c>
      <c r="E33" s="8">
        <v>60</v>
      </c>
      <c r="F33" s="8">
        <v>0</v>
      </c>
      <c r="G33" s="8">
        <f t="shared" si="0"/>
        <v>0</v>
      </c>
    </row>
    <row r="34" spans="1:7" outlineLevel="5">
      <c r="A34" s="9" t="s">
        <v>34</v>
      </c>
      <c r="B34" s="9" t="s">
        <v>14</v>
      </c>
      <c r="C34" s="9" t="s">
        <v>30</v>
      </c>
      <c r="D34" s="10" t="s">
        <v>31</v>
      </c>
      <c r="E34" s="11">
        <v>60</v>
      </c>
      <c r="F34" s="11">
        <v>0</v>
      </c>
      <c r="G34" s="11">
        <f t="shared" si="0"/>
        <v>0</v>
      </c>
    </row>
    <row r="35" spans="1:7" ht="101.25" outlineLevel="3">
      <c r="A35" s="5" t="s">
        <v>36</v>
      </c>
      <c r="B35" s="6"/>
      <c r="C35" s="6"/>
      <c r="D35" s="7" t="s">
        <v>37</v>
      </c>
      <c r="E35" s="8">
        <v>1</v>
      </c>
      <c r="F35" s="8">
        <v>0</v>
      </c>
      <c r="G35" s="8">
        <f t="shared" si="0"/>
        <v>0</v>
      </c>
    </row>
    <row r="36" spans="1:7" ht="67.5" outlineLevel="4">
      <c r="A36" s="5" t="s">
        <v>36</v>
      </c>
      <c r="B36" s="6" t="s">
        <v>14</v>
      </c>
      <c r="C36" s="6"/>
      <c r="D36" s="7" t="s">
        <v>15</v>
      </c>
      <c r="E36" s="8">
        <v>1</v>
      </c>
      <c r="F36" s="8">
        <v>0</v>
      </c>
      <c r="G36" s="8">
        <f t="shared" si="0"/>
        <v>0</v>
      </c>
    </row>
    <row r="37" spans="1:7" outlineLevel="5">
      <c r="A37" s="9" t="s">
        <v>36</v>
      </c>
      <c r="B37" s="9" t="s">
        <v>14</v>
      </c>
      <c r="C37" s="9" t="s">
        <v>30</v>
      </c>
      <c r="D37" s="10" t="s">
        <v>31</v>
      </c>
      <c r="E37" s="11">
        <v>1</v>
      </c>
      <c r="F37" s="11">
        <v>0</v>
      </c>
      <c r="G37" s="11">
        <f t="shared" si="0"/>
        <v>0</v>
      </c>
    </row>
    <row r="38" spans="1:7" outlineLevel="1">
      <c r="A38" s="5" t="s">
        <v>38</v>
      </c>
      <c r="B38" s="6"/>
      <c r="C38" s="6"/>
      <c r="D38" s="7" t="s">
        <v>39</v>
      </c>
      <c r="E38" s="8">
        <f>E39</f>
        <v>5089.68</v>
      </c>
      <c r="F38" s="8">
        <v>617.75</v>
      </c>
      <c r="G38" s="8">
        <f t="shared" si="0"/>
        <v>12.137305292277706</v>
      </c>
    </row>
    <row r="39" spans="1:7" outlineLevel="2">
      <c r="A39" s="5" t="s">
        <v>40</v>
      </c>
      <c r="B39" s="6"/>
      <c r="C39" s="6"/>
      <c r="D39" s="7" t="s">
        <v>41</v>
      </c>
      <c r="E39" s="8">
        <f>E40+E43+E46+E49+E52+E55+E58+E61+E64++E67+E70+E73++E76+E79+E82+E85+E88</f>
        <v>5089.68</v>
      </c>
      <c r="F39" s="8">
        <v>617.75</v>
      </c>
      <c r="G39" s="8">
        <f t="shared" si="0"/>
        <v>12.137305292277706</v>
      </c>
    </row>
    <row r="40" spans="1:7" ht="33.75" outlineLevel="3">
      <c r="A40" s="5" t="s">
        <v>42</v>
      </c>
      <c r="B40" s="6"/>
      <c r="C40" s="6"/>
      <c r="D40" s="7" t="s">
        <v>43</v>
      </c>
      <c r="E40" s="8">
        <v>129.6</v>
      </c>
      <c r="F40" s="8">
        <v>32.4</v>
      </c>
      <c r="G40" s="8">
        <f t="shared" si="0"/>
        <v>25</v>
      </c>
    </row>
    <row r="41" spans="1:7" outlineLevel="4">
      <c r="A41" s="5" t="s">
        <v>42</v>
      </c>
      <c r="B41" s="6" t="s">
        <v>44</v>
      </c>
      <c r="C41" s="6"/>
      <c r="D41" s="7" t="s">
        <v>45</v>
      </c>
      <c r="E41" s="8">
        <v>129.6</v>
      </c>
      <c r="F41" s="8">
        <v>32.4</v>
      </c>
      <c r="G41" s="8">
        <f t="shared" si="0"/>
        <v>25</v>
      </c>
    </row>
    <row r="42" spans="1:7" outlineLevel="5">
      <c r="A42" s="9" t="s">
        <v>42</v>
      </c>
      <c r="B42" s="9" t="s">
        <v>44</v>
      </c>
      <c r="C42" s="9" t="s">
        <v>46</v>
      </c>
      <c r="D42" s="10" t="s">
        <v>47</v>
      </c>
      <c r="E42" s="11">
        <v>129.6</v>
      </c>
      <c r="F42" s="11">
        <v>32.4</v>
      </c>
      <c r="G42" s="11">
        <f t="shared" si="0"/>
        <v>25</v>
      </c>
    </row>
    <row r="43" spans="1:7" ht="45" outlineLevel="3">
      <c r="A43" s="5" t="s">
        <v>48</v>
      </c>
      <c r="B43" s="6"/>
      <c r="C43" s="6"/>
      <c r="D43" s="7" t="s">
        <v>49</v>
      </c>
      <c r="E43" s="8">
        <v>46.6</v>
      </c>
      <c r="F43" s="8">
        <v>11.6</v>
      </c>
      <c r="G43" s="8">
        <f t="shared" si="0"/>
        <v>24.892703862660941</v>
      </c>
    </row>
    <row r="44" spans="1:7" ht="56.25" outlineLevel="4">
      <c r="A44" s="5" t="s">
        <v>48</v>
      </c>
      <c r="B44" s="6" t="s">
        <v>50</v>
      </c>
      <c r="C44" s="6"/>
      <c r="D44" s="7" t="s">
        <v>51</v>
      </c>
      <c r="E44" s="8">
        <v>46.6</v>
      </c>
      <c r="F44" s="8">
        <v>11.6</v>
      </c>
      <c r="G44" s="8">
        <f t="shared" si="0"/>
        <v>24.892703862660941</v>
      </c>
    </row>
    <row r="45" spans="1:7" outlineLevel="5">
      <c r="A45" s="9" t="s">
        <v>48</v>
      </c>
      <c r="B45" s="9" t="s">
        <v>50</v>
      </c>
      <c r="C45" s="9" t="s">
        <v>46</v>
      </c>
      <c r="D45" s="10" t="s">
        <v>47</v>
      </c>
      <c r="E45" s="11">
        <v>46.6</v>
      </c>
      <c r="F45" s="11">
        <v>11.6</v>
      </c>
      <c r="G45" s="11">
        <f t="shared" si="0"/>
        <v>24.892703862660941</v>
      </c>
    </row>
    <row r="46" spans="1:7" ht="45" outlineLevel="3">
      <c r="A46" s="5" t="s">
        <v>52</v>
      </c>
      <c r="B46" s="6"/>
      <c r="C46" s="6"/>
      <c r="D46" s="7" t="s">
        <v>53</v>
      </c>
      <c r="E46" s="8">
        <v>68.2</v>
      </c>
      <c r="F46" s="8">
        <v>17</v>
      </c>
      <c r="G46" s="8">
        <f t="shared" si="0"/>
        <v>24.926686217008797</v>
      </c>
    </row>
    <row r="47" spans="1:7" outlineLevel="4">
      <c r="A47" s="5" t="s">
        <v>52</v>
      </c>
      <c r="B47" s="6" t="s">
        <v>44</v>
      </c>
      <c r="C47" s="6"/>
      <c r="D47" s="7" t="s">
        <v>45</v>
      </c>
      <c r="E47" s="8">
        <v>68.2</v>
      </c>
      <c r="F47" s="8">
        <v>17</v>
      </c>
      <c r="G47" s="8">
        <f t="shared" si="0"/>
        <v>24.926686217008797</v>
      </c>
    </row>
    <row r="48" spans="1:7" outlineLevel="5">
      <c r="A48" s="9" t="s">
        <v>52</v>
      </c>
      <c r="B48" s="9" t="s">
        <v>44</v>
      </c>
      <c r="C48" s="9" t="s">
        <v>46</v>
      </c>
      <c r="D48" s="10" t="s">
        <v>47</v>
      </c>
      <c r="E48" s="11">
        <v>68.2</v>
      </c>
      <c r="F48" s="11">
        <v>17</v>
      </c>
      <c r="G48" s="11">
        <f t="shared" si="0"/>
        <v>24.926686217008797</v>
      </c>
    </row>
    <row r="49" spans="1:7" ht="56.25" outlineLevel="3">
      <c r="A49" s="5" t="s">
        <v>54</v>
      </c>
      <c r="B49" s="6"/>
      <c r="C49" s="6"/>
      <c r="D49" s="7" t="s">
        <v>55</v>
      </c>
      <c r="E49" s="8">
        <v>43.46</v>
      </c>
      <c r="F49" s="8">
        <v>10.8</v>
      </c>
      <c r="G49" s="8">
        <f t="shared" si="0"/>
        <v>24.850437183617117</v>
      </c>
    </row>
    <row r="50" spans="1:7" outlineLevel="4">
      <c r="A50" s="5" t="s">
        <v>54</v>
      </c>
      <c r="B50" s="6" t="s">
        <v>56</v>
      </c>
      <c r="C50" s="6"/>
      <c r="D50" s="7" t="s">
        <v>57</v>
      </c>
      <c r="E50" s="8">
        <v>43.46</v>
      </c>
      <c r="F50" s="8">
        <v>10.8</v>
      </c>
      <c r="G50" s="8">
        <f t="shared" si="0"/>
        <v>24.850437183617117</v>
      </c>
    </row>
    <row r="51" spans="1:7" outlineLevel="5">
      <c r="A51" s="9" t="s">
        <v>54</v>
      </c>
      <c r="B51" s="9" t="s">
        <v>56</v>
      </c>
      <c r="C51" s="9" t="s">
        <v>46</v>
      </c>
      <c r="D51" s="10" t="s">
        <v>47</v>
      </c>
      <c r="E51" s="11">
        <v>43.46</v>
      </c>
      <c r="F51" s="11">
        <v>10.8</v>
      </c>
      <c r="G51" s="11">
        <f t="shared" si="0"/>
        <v>24.850437183617117</v>
      </c>
    </row>
    <row r="52" spans="1:7" ht="56.25" outlineLevel="3">
      <c r="A52" s="5" t="s">
        <v>58</v>
      </c>
      <c r="B52" s="6"/>
      <c r="C52" s="6"/>
      <c r="D52" s="7" t="s">
        <v>59</v>
      </c>
      <c r="E52" s="8">
        <v>70</v>
      </c>
      <c r="F52" s="8">
        <v>17.5</v>
      </c>
      <c r="G52" s="8">
        <f t="shared" si="0"/>
        <v>25</v>
      </c>
    </row>
    <row r="53" spans="1:7" ht="56.25" outlineLevel="4">
      <c r="A53" s="5" t="s">
        <v>58</v>
      </c>
      <c r="B53" s="6" t="s">
        <v>50</v>
      </c>
      <c r="C53" s="6"/>
      <c r="D53" s="7" t="s">
        <v>51</v>
      </c>
      <c r="E53" s="8">
        <v>70</v>
      </c>
      <c r="F53" s="8">
        <v>17.5</v>
      </c>
      <c r="G53" s="8">
        <f t="shared" si="0"/>
        <v>25</v>
      </c>
    </row>
    <row r="54" spans="1:7" outlineLevel="5">
      <c r="A54" s="9" t="s">
        <v>58</v>
      </c>
      <c r="B54" s="9" t="s">
        <v>50</v>
      </c>
      <c r="C54" s="9" t="s">
        <v>46</v>
      </c>
      <c r="D54" s="10" t="s">
        <v>47</v>
      </c>
      <c r="E54" s="11">
        <v>70</v>
      </c>
      <c r="F54" s="11">
        <v>17.5</v>
      </c>
      <c r="G54" s="11">
        <f t="shared" si="0"/>
        <v>25</v>
      </c>
    </row>
    <row r="55" spans="1:7" ht="45" outlineLevel="3">
      <c r="A55" s="5" t="s">
        <v>60</v>
      </c>
      <c r="B55" s="6"/>
      <c r="C55" s="6"/>
      <c r="D55" s="7" t="s">
        <v>61</v>
      </c>
      <c r="E55" s="8">
        <v>86.92</v>
      </c>
      <c r="F55" s="8">
        <v>21.7</v>
      </c>
      <c r="G55" s="8">
        <f t="shared" si="0"/>
        <v>24.965485503911641</v>
      </c>
    </row>
    <row r="56" spans="1:7" outlineLevel="4">
      <c r="A56" s="5" t="s">
        <v>60</v>
      </c>
      <c r="B56" s="6" t="s">
        <v>56</v>
      </c>
      <c r="C56" s="6"/>
      <c r="D56" s="7" t="s">
        <v>57</v>
      </c>
      <c r="E56" s="8">
        <v>86.92</v>
      </c>
      <c r="F56" s="8">
        <v>21.7</v>
      </c>
      <c r="G56" s="8">
        <f t="shared" si="0"/>
        <v>24.965485503911641</v>
      </c>
    </row>
    <row r="57" spans="1:7" outlineLevel="5">
      <c r="A57" s="9" t="s">
        <v>60</v>
      </c>
      <c r="B57" s="9" t="s">
        <v>56</v>
      </c>
      <c r="C57" s="9" t="s">
        <v>46</v>
      </c>
      <c r="D57" s="10" t="s">
        <v>47</v>
      </c>
      <c r="E57" s="11">
        <v>86.92</v>
      </c>
      <c r="F57" s="11">
        <v>21.7</v>
      </c>
      <c r="G57" s="11">
        <f t="shared" si="0"/>
        <v>24.965485503911641</v>
      </c>
    </row>
    <row r="58" spans="1:7" ht="78.75" outlineLevel="3">
      <c r="A58" s="5" t="s">
        <v>62</v>
      </c>
      <c r="B58" s="6"/>
      <c r="C58" s="6"/>
      <c r="D58" s="7" t="s">
        <v>63</v>
      </c>
      <c r="E58" s="8">
        <v>67.8</v>
      </c>
      <c r="F58" s="8">
        <v>17</v>
      </c>
      <c r="G58" s="8">
        <f t="shared" si="0"/>
        <v>25.073746312684371</v>
      </c>
    </row>
    <row r="59" spans="1:7" ht="56.25" outlineLevel="4">
      <c r="A59" s="5" t="s">
        <v>62</v>
      </c>
      <c r="B59" s="6" t="s">
        <v>50</v>
      </c>
      <c r="C59" s="6"/>
      <c r="D59" s="7" t="s">
        <v>51</v>
      </c>
      <c r="E59" s="8">
        <v>67.8</v>
      </c>
      <c r="F59" s="8">
        <v>17</v>
      </c>
      <c r="G59" s="8">
        <f t="shared" si="0"/>
        <v>25.073746312684371</v>
      </c>
    </row>
    <row r="60" spans="1:7" outlineLevel="5">
      <c r="A60" s="9" t="s">
        <v>62</v>
      </c>
      <c r="B60" s="9" t="s">
        <v>50</v>
      </c>
      <c r="C60" s="9" t="s">
        <v>46</v>
      </c>
      <c r="D60" s="10" t="s">
        <v>47</v>
      </c>
      <c r="E60" s="11">
        <v>67.8</v>
      </c>
      <c r="F60" s="11">
        <v>17</v>
      </c>
      <c r="G60" s="11">
        <f t="shared" si="0"/>
        <v>25.073746312684371</v>
      </c>
    </row>
    <row r="61" spans="1:7" ht="33.75" outlineLevel="3">
      <c r="A61" s="5" t="s">
        <v>64</v>
      </c>
      <c r="B61" s="6"/>
      <c r="C61" s="6"/>
      <c r="D61" s="7" t="s">
        <v>65</v>
      </c>
      <c r="E61" s="8">
        <v>50</v>
      </c>
      <c r="F61" s="8">
        <v>0</v>
      </c>
      <c r="G61" s="8">
        <f t="shared" si="0"/>
        <v>0</v>
      </c>
    </row>
    <row r="62" spans="1:7" outlineLevel="4">
      <c r="A62" s="5" t="s">
        <v>64</v>
      </c>
      <c r="B62" s="6" t="s">
        <v>66</v>
      </c>
      <c r="C62" s="6"/>
      <c r="D62" s="7" t="s">
        <v>67</v>
      </c>
      <c r="E62" s="8">
        <v>50</v>
      </c>
      <c r="F62" s="8">
        <v>0</v>
      </c>
      <c r="G62" s="8">
        <f t="shared" si="0"/>
        <v>0</v>
      </c>
    </row>
    <row r="63" spans="1:7" outlineLevel="5">
      <c r="A63" s="9" t="s">
        <v>64</v>
      </c>
      <c r="B63" s="9" t="s">
        <v>66</v>
      </c>
      <c r="C63" s="9" t="s">
        <v>68</v>
      </c>
      <c r="D63" s="10" t="s">
        <v>69</v>
      </c>
      <c r="E63" s="11">
        <v>50</v>
      </c>
      <c r="F63" s="11">
        <v>0</v>
      </c>
      <c r="G63" s="11">
        <f t="shared" si="0"/>
        <v>0</v>
      </c>
    </row>
    <row r="64" spans="1:7" ht="67.5" outlineLevel="3">
      <c r="A64" s="5" t="s">
        <v>70</v>
      </c>
      <c r="B64" s="6"/>
      <c r="C64" s="6"/>
      <c r="D64" s="7" t="s">
        <v>71</v>
      </c>
      <c r="E64" s="8">
        <v>100</v>
      </c>
      <c r="F64" s="8">
        <v>0</v>
      </c>
      <c r="G64" s="8">
        <f t="shared" si="0"/>
        <v>0</v>
      </c>
    </row>
    <row r="65" spans="1:7" ht="22.5" outlineLevel="4">
      <c r="A65" s="5" t="s">
        <v>70</v>
      </c>
      <c r="B65" s="6" t="s">
        <v>72</v>
      </c>
      <c r="C65" s="6"/>
      <c r="D65" s="7" t="s">
        <v>73</v>
      </c>
      <c r="E65" s="8">
        <v>100</v>
      </c>
      <c r="F65" s="8">
        <v>0</v>
      </c>
      <c r="G65" s="8">
        <f t="shared" si="0"/>
        <v>0</v>
      </c>
    </row>
    <row r="66" spans="1:7" outlineLevel="5">
      <c r="A66" s="9" t="s">
        <v>70</v>
      </c>
      <c r="B66" s="9" t="s">
        <v>72</v>
      </c>
      <c r="C66" s="9" t="s">
        <v>30</v>
      </c>
      <c r="D66" s="10" t="s">
        <v>31</v>
      </c>
      <c r="E66" s="11">
        <v>100</v>
      </c>
      <c r="F66" s="11">
        <v>0</v>
      </c>
      <c r="G66" s="11">
        <f t="shared" si="0"/>
        <v>0</v>
      </c>
    </row>
    <row r="67" spans="1:7" ht="56.25" outlineLevel="3">
      <c r="A67" s="5" t="s">
        <v>74</v>
      </c>
      <c r="B67" s="6"/>
      <c r="C67" s="6"/>
      <c r="D67" s="7" t="s">
        <v>75</v>
      </c>
      <c r="E67" s="8">
        <v>20</v>
      </c>
      <c r="F67" s="8">
        <v>0</v>
      </c>
      <c r="G67" s="8">
        <f t="shared" si="0"/>
        <v>0</v>
      </c>
    </row>
    <row r="68" spans="1:7" ht="22.5" outlineLevel="4">
      <c r="A68" s="5" t="s">
        <v>74</v>
      </c>
      <c r="B68" s="6" t="s">
        <v>72</v>
      </c>
      <c r="C68" s="6"/>
      <c r="D68" s="7" t="s">
        <v>73</v>
      </c>
      <c r="E68" s="8">
        <v>20</v>
      </c>
      <c r="F68" s="8">
        <v>0</v>
      </c>
      <c r="G68" s="8">
        <f t="shared" si="0"/>
        <v>0</v>
      </c>
    </row>
    <row r="69" spans="1:7" outlineLevel="5">
      <c r="A69" s="9" t="s">
        <v>74</v>
      </c>
      <c r="B69" s="9" t="s">
        <v>72</v>
      </c>
      <c r="C69" s="9" t="s">
        <v>32</v>
      </c>
      <c r="D69" s="10" t="s">
        <v>33</v>
      </c>
      <c r="E69" s="11">
        <v>20</v>
      </c>
      <c r="F69" s="11">
        <v>0</v>
      </c>
      <c r="G69" s="11">
        <f t="shared" si="0"/>
        <v>0</v>
      </c>
    </row>
    <row r="70" spans="1:7" ht="33.75" outlineLevel="3">
      <c r="A70" s="5" t="s">
        <v>76</v>
      </c>
      <c r="B70" s="6"/>
      <c r="C70" s="6"/>
      <c r="D70" s="7" t="s">
        <v>77</v>
      </c>
      <c r="E70" s="8">
        <v>50</v>
      </c>
      <c r="F70" s="8">
        <v>0</v>
      </c>
      <c r="G70" s="8">
        <f t="shared" si="0"/>
        <v>0</v>
      </c>
    </row>
    <row r="71" spans="1:7" ht="45" outlineLevel="4">
      <c r="A71" s="5" t="s">
        <v>76</v>
      </c>
      <c r="B71" s="6" t="s">
        <v>78</v>
      </c>
      <c r="C71" s="6"/>
      <c r="D71" s="7" t="s">
        <v>79</v>
      </c>
      <c r="E71" s="8">
        <v>50</v>
      </c>
      <c r="F71" s="8">
        <v>0</v>
      </c>
      <c r="G71" s="8">
        <f t="shared" si="0"/>
        <v>0</v>
      </c>
    </row>
    <row r="72" spans="1:7" outlineLevel="5">
      <c r="A72" s="9" t="s">
        <v>76</v>
      </c>
      <c r="B72" s="9" t="s">
        <v>78</v>
      </c>
      <c r="C72" s="9" t="s">
        <v>30</v>
      </c>
      <c r="D72" s="10" t="s">
        <v>31</v>
      </c>
      <c r="E72" s="11">
        <v>50</v>
      </c>
      <c r="F72" s="11">
        <v>0</v>
      </c>
      <c r="G72" s="11">
        <f t="shared" si="0"/>
        <v>0</v>
      </c>
    </row>
    <row r="73" spans="1:7" ht="78.75" outlineLevel="3">
      <c r="A73" s="5" t="s">
        <v>80</v>
      </c>
      <c r="B73" s="6"/>
      <c r="C73" s="6"/>
      <c r="D73" s="7" t="s">
        <v>81</v>
      </c>
      <c r="E73" s="8">
        <v>50</v>
      </c>
      <c r="F73" s="8">
        <v>0</v>
      </c>
      <c r="G73" s="8">
        <f t="shared" si="0"/>
        <v>0</v>
      </c>
    </row>
    <row r="74" spans="1:7" ht="45" outlineLevel="4">
      <c r="A74" s="5" t="s">
        <v>80</v>
      </c>
      <c r="B74" s="6" t="s">
        <v>78</v>
      </c>
      <c r="C74" s="6"/>
      <c r="D74" s="7" t="s">
        <v>79</v>
      </c>
      <c r="E74" s="8">
        <v>50</v>
      </c>
      <c r="F74" s="8">
        <v>0</v>
      </c>
      <c r="G74" s="8">
        <f t="shared" si="0"/>
        <v>0</v>
      </c>
    </row>
    <row r="75" spans="1:7" outlineLevel="5">
      <c r="A75" s="9" t="s">
        <v>80</v>
      </c>
      <c r="B75" s="9" t="s">
        <v>78</v>
      </c>
      <c r="C75" s="9" t="s">
        <v>30</v>
      </c>
      <c r="D75" s="10" t="s">
        <v>31</v>
      </c>
      <c r="E75" s="11">
        <v>50</v>
      </c>
      <c r="F75" s="11">
        <v>0</v>
      </c>
      <c r="G75" s="11">
        <f t="shared" si="0"/>
        <v>0</v>
      </c>
    </row>
    <row r="76" spans="1:7" ht="45" outlineLevel="3">
      <c r="A76" s="5" t="s">
        <v>82</v>
      </c>
      <c r="B76" s="6"/>
      <c r="C76" s="6"/>
      <c r="D76" s="7" t="s">
        <v>83</v>
      </c>
      <c r="E76" s="8">
        <v>300</v>
      </c>
      <c r="F76" s="8">
        <v>0</v>
      </c>
      <c r="G76" s="8">
        <f t="shared" si="0"/>
        <v>0</v>
      </c>
    </row>
    <row r="77" spans="1:7" ht="22.5" outlineLevel="4">
      <c r="A77" s="5" t="s">
        <v>82</v>
      </c>
      <c r="B77" s="6" t="s">
        <v>84</v>
      </c>
      <c r="C77" s="6"/>
      <c r="D77" s="7" t="s">
        <v>85</v>
      </c>
      <c r="E77" s="8">
        <v>300</v>
      </c>
      <c r="F77" s="8">
        <v>0</v>
      </c>
      <c r="G77" s="8">
        <f t="shared" ref="G77:G140" si="1">F77/E77*100</f>
        <v>0</v>
      </c>
    </row>
    <row r="78" spans="1:7" outlineLevel="5">
      <c r="A78" s="9" t="s">
        <v>82</v>
      </c>
      <c r="B78" s="9" t="s">
        <v>84</v>
      </c>
      <c r="C78" s="9" t="s">
        <v>30</v>
      </c>
      <c r="D78" s="10" t="s">
        <v>31</v>
      </c>
      <c r="E78" s="11">
        <v>300</v>
      </c>
      <c r="F78" s="11">
        <v>0</v>
      </c>
      <c r="G78" s="11">
        <f t="shared" si="1"/>
        <v>0</v>
      </c>
    </row>
    <row r="79" spans="1:7" ht="33.75" outlineLevel="3">
      <c r="A79" s="5" t="s">
        <v>86</v>
      </c>
      <c r="B79" s="6"/>
      <c r="C79" s="6"/>
      <c r="D79" s="7" t="s">
        <v>87</v>
      </c>
      <c r="E79" s="8">
        <v>1400</v>
      </c>
      <c r="F79" s="8">
        <v>0</v>
      </c>
      <c r="G79" s="8">
        <f t="shared" si="1"/>
        <v>0</v>
      </c>
    </row>
    <row r="80" spans="1:7" ht="22.5" outlineLevel="4">
      <c r="A80" s="5" t="s">
        <v>86</v>
      </c>
      <c r="B80" s="6" t="s">
        <v>88</v>
      </c>
      <c r="C80" s="6"/>
      <c r="D80" s="7" t="s">
        <v>89</v>
      </c>
      <c r="E80" s="8">
        <v>1400</v>
      </c>
      <c r="F80" s="8">
        <v>0</v>
      </c>
      <c r="G80" s="8">
        <f t="shared" si="1"/>
        <v>0</v>
      </c>
    </row>
    <row r="81" spans="1:7" outlineLevel="5">
      <c r="A81" s="9" t="s">
        <v>86</v>
      </c>
      <c r="B81" s="9" t="s">
        <v>88</v>
      </c>
      <c r="C81" s="9" t="s">
        <v>30</v>
      </c>
      <c r="D81" s="10" t="s">
        <v>31</v>
      </c>
      <c r="E81" s="11">
        <v>1400</v>
      </c>
      <c r="F81" s="11">
        <v>0</v>
      </c>
      <c r="G81" s="11">
        <f t="shared" si="1"/>
        <v>0</v>
      </c>
    </row>
    <row r="82" spans="1:7" ht="33.75" outlineLevel="3">
      <c r="A82" s="5" t="s">
        <v>90</v>
      </c>
      <c r="B82" s="6"/>
      <c r="C82" s="6"/>
      <c r="D82" s="7" t="s">
        <v>91</v>
      </c>
      <c r="E82" s="8">
        <v>2000</v>
      </c>
      <c r="F82" s="8">
        <v>441.96</v>
      </c>
      <c r="G82" s="8">
        <f t="shared" si="1"/>
        <v>22.097999999999999</v>
      </c>
    </row>
    <row r="83" spans="1:7" outlineLevel="4">
      <c r="A83" s="5" t="s">
        <v>90</v>
      </c>
      <c r="B83" s="6" t="s">
        <v>92</v>
      </c>
      <c r="C83" s="6"/>
      <c r="D83" s="7" t="s">
        <v>93</v>
      </c>
      <c r="E83" s="8">
        <v>2000</v>
      </c>
      <c r="F83" s="8">
        <v>441.96</v>
      </c>
      <c r="G83" s="8">
        <f t="shared" si="1"/>
        <v>22.097999999999999</v>
      </c>
    </row>
    <row r="84" spans="1:7" ht="45" outlineLevel="5">
      <c r="A84" s="9" t="s">
        <v>90</v>
      </c>
      <c r="B84" s="9" t="s">
        <v>92</v>
      </c>
      <c r="C84" s="9" t="s">
        <v>94</v>
      </c>
      <c r="D84" s="10" t="s">
        <v>95</v>
      </c>
      <c r="E84" s="11">
        <v>2000</v>
      </c>
      <c r="F84" s="11">
        <v>441.96</v>
      </c>
      <c r="G84" s="11">
        <f t="shared" si="1"/>
        <v>22.097999999999999</v>
      </c>
    </row>
    <row r="85" spans="1:7" ht="78.75" outlineLevel="3">
      <c r="A85" s="5" t="s">
        <v>96</v>
      </c>
      <c r="B85" s="6"/>
      <c r="C85" s="6"/>
      <c r="D85" s="7" t="s">
        <v>97</v>
      </c>
      <c r="E85" s="8">
        <v>350</v>
      </c>
      <c r="F85" s="8">
        <v>0</v>
      </c>
      <c r="G85" s="8">
        <f t="shared" si="1"/>
        <v>0</v>
      </c>
    </row>
    <row r="86" spans="1:7" ht="22.5" outlineLevel="4">
      <c r="A86" s="5" t="s">
        <v>96</v>
      </c>
      <c r="B86" s="6" t="s">
        <v>72</v>
      </c>
      <c r="C86" s="6"/>
      <c r="D86" s="7" t="s">
        <v>73</v>
      </c>
      <c r="E86" s="8">
        <v>350</v>
      </c>
      <c r="F86" s="8">
        <v>0</v>
      </c>
      <c r="G86" s="8">
        <f t="shared" si="1"/>
        <v>0</v>
      </c>
    </row>
    <row r="87" spans="1:7" outlineLevel="5">
      <c r="A87" s="9" t="s">
        <v>96</v>
      </c>
      <c r="B87" s="9" t="s">
        <v>72</v>
      </c>
      <c r="C87" s="9" t="s">
        <v>30</v>
      </c>
      <c r="D87" s="10" t="s">
        <v>31</v>
      </c>
      <c r="E87" s="11">
        <v>350</v>
      </c>
      <c r="F87" s="11">
        <v>0</v>
      </c>
      <c r="G87" s="11">
        <f t="shared" si="1"/>
        <v>0</v>
      </c>
    </row>
    <row r="88" spans="1:7" ht="56.25" outlineLevel="3">
      <c r="A88" s="5" t="s">
        <v>98</v>
      </c>
      <c r="B88" s="6"/>
      <c r="C88" s="6"/>
      <c r="D88" s="7" t="s">
        <v>99</v>
      </c>
      <c r="E88" s="8">
        <f>E89</f>
        <v>257.10000000000002</v>
      </c>
      <c r="F88" s="8">
        <v>47.79</v>
      </c>
      <c r="G88" s="8">
        <f t="shared" si="1"/>
        <v>18.588098016336055</v>
      </c>
    </row>
    <row r="89" spans="1:7" ht="22.5" outlineLevel="4">
      <c r="A89" s="5" t="s">
        <v>98</v>
      </c>
      <c r="B89" s="6" t="s">
        <v>100</v>
      </c>
      <c r="C89" s="6"/>
      <c r="D89" s="7" t="s">
        <v>101</v>
      </c>
      <c r="E89" s="8">
        <f>SUM(E90:E91)</f>
        <v>257.10000000000002</v>
      </c>
      <c r="F89" s="8">
        <v>47.79</v>
      </c>
      <c r="G89" s="8">
        <f t="shared" si="1"/>
        <v>18.588098016336055</v>
      </c>
    </row>
    <row r="90" spans="1:7" ht="22.5" outlineLevel="5">
      <c r="A90" s="9" t="s">
        <v>98</v>
      </c>
      <c r="B90" s="9" t="s">
        <v>100</v>
      </c>
      <c r="C90" s="9" t="s">
        <v>16</v>
      </c>
      <c r="D90" s="10" t="s">
        <v>17</v>
      </c>
      <c r="E90" s="11">
        <v>197.5</v>
      </c>
      <c r="F90" s="11">
        <v>37.4</v>
      </c>
      <c r="G90" s="11">
        <f t="shared" si="1"/>
        <v>18.936708860759495</v>
      </c>
    </row>
    <row r="91" spans="1:7" ht="67.5" outlineLevel="5">
      <c r="A91" s="9" t="s">
        <v>98</v>
      </c>
      <c r="B91" s="9" t="s">
        <v>100</v>
      </c>
      <c r="C91" s="9" t="s">
        <v>18</v>
      </c>
      <c r="D91" s="10" t="s">
        <v>19</v>
      </c>
      <c r="E91" s="11">
        <v>59.6</v>
      </c>
      <c r="F91" s="11">
        <v>10.39</v>
      </c>
      <c r="G91" s="11">
        <f t="shared" si="1"/>
        <v>17.432885906040269</v>
      </c>
    </row>
    <row r="92" spans="1:7" ht="22.5">
      <c r="A92" s="5" t="s">
        <v>102</v>
      </c>
      <c r="B92" s="6"/>
      <c r="C92" s="6"/>
      <c r="D92" s="7" t="s">
        <v>103</v>
      </c>
      <c r="E92" s="8">
        <f>E93</f>
        <v>44898.38</v>
      </c>
      <c r="F92" s="8">
        <v>6406.28</v>
      </c>
      <c r="G92" s="8">
        <f t="shared" si="1"/>
        <v>14.268398993460343</v>
      </c>
    </row>
    <row r="93" spans="1:7" ht="56.25" outlineLevel="1">
      <c r="A93" s="5" t="s">
        <v>104</v>
      </c>
      <c r="B93" s="6"/>
      <c r="C93" s="6"/>
      <c r="D93" s="7" t="s">
        <v>105</v>
      </c>
      <c r="E93" s="8">
        <f>E95+E104+E123+E139+E151</f>
        <v>44898.38</v>
      </c>
      <c r="F93" s="8">
        <v>6406.28</v>
      </c>
      <c r="G93" s="8">
        <f t="shared" si="1"/>
        <v>14.268398993460343</v>
      </c>
    </row>
    <row r="94" spans="1:7" ht="90" outlineLevel="2">
      <c r="A94" s="5" t="s">
        <v>106</v>
      </c>
      <c r="B94" s="6"/>
      <c r="C94" s="6"/>
      <c r="D94" s="7" t="s">
        <v>107</v>
      </c>
      <c r="E94" s="8">
        <f>E93</f>
        <v>44898.38</v>
      </c>
      <c r="F94" s="8">
        <v>6406.28</v>
      </c>
      <c r="G94" s="8">
        <f t="shared" si="1"/>
        <v>14.268398993460343</v>
      </c>
    </row>
    <row r="95" spans="1:7" ht="146.25" outlineLevel="3">
      <c r="A95" s="5" t="s">
        <v>108</v>
      </c>
      <c r="B95" s="6"/>
      <c r="C95" s="6"/>
      <c r="D95" s="12" t="s">
        <v>109</v>
      </c>
      <c r="E95" s="8">
        <f>E96+E98+E100+E102</f>
        <v>7499</v>
      </c>
      <c r="F95" s="8">
        <v>490.66</v>
      </c>
      <c r="G95" s="8">
        <f t="shared" si="1"/>
        <v>6.5430057340978802</v>
      </c>
    </row>
    <row r="96" spans="1:7" ht="22.5" outlineLevel="4">
      <c r="A96" s="5" t="s">
        <v>110</v>
      </c>
      <c r="B96" s="6" t="s">
        <v>111</v>
      </c>
      <c r="C96" s="6"/>
      <c r="D96" s="7" t="s">
        <v>112</v>
      </c>
      <c r="E96" s="8">
        <v>100</v>
      </c>
      <c r="F96" s="8">
        <v>0</v>
      </c>
      <c r="G96" s="8">
        <f t="shared" si="1"/>
        <v>0</v>
      </c>
    </row>
    <row r="97" spans="1:7" outlineLevel="5">
      <c r="A97" s="9" t="s">
        <v>110</v>
      </c>
      <c r="B97" s="9" t="s">
        <v>111</v>
      </c>
      <c r="C97" s="9" t="s">
        <v>30</v>
      </c>
      <c r="D97" s="10" t="s">
        <v>31</v>
      </c>
      <c r="E97" s="11">
        <v>100</v>
      </c>
      <c r="F97" s="11">
        <v>0</v>
      </c>
      <c r="G97" s="11">
        <f t="shared" si="1"/>
        <v>0</v>
      </c>
    </row>
    <row r="98" spans="1:7" ht="22.5" outlineLevel="4">
      <c r="A98" s="5" t="s">
        <v>113</v>
      </c>
      <c r="B98" s="6" t="s">
        <v>111</v>
      </c>
      <c r="C98" s="6"/>
      <c r="D98" s="7" t="s">
        <v>112</v>
      </c>
      <c r="E98" s="8">
        <v>1590.89</v>
      </c>
      <c r="F98" s="8">
        <v>490.66</v>
      </c>
      <c r="G98" s="8">
        <f t="shared" si="1"/>
        <v>30.841855816555512</v>
      </c>
    </row>
    <row r="99" spans="1:7" outlineLevel="5">
      <c r="A99" s="9" t="s">
        <v>113</v>
      </c>
      <c r="B99" s="9" t="s">
        <v>111</v>
      </c>
      <c r="C99" s="9" t="s">
        <v>30</v>
      </c>
      <c r="D99" s="10" t="s">
        <v>31</v>
      </c>
      <c r="E99" s="11">
        <v>1590.89</v>
      </c>
      <c r="F99" s="11">
        <v>490.66</v>
      </c>
      <c r="G99" s="11">
        <f t="shared" si="1"/>
        <v>30.841855816555512</v>
      </c>
    </row>
    <row r="100" spans="1:7" ht="22.5" outlineLevel="4">
      <c r="A100" s="5" t="s">
        <v>114</v>
      </c>
      <c r="B100" s="6" t="s">
        <v>111</v>
      </c>
      <c r="C100" s="6"/>
      <c r="D100" s="7" t="s">
        <v>112</v>
      </c>
      <c r="E100" s="8">
        <v>3068.4</v>
      </c>
      <c r="F100" s="8">
        <v>0</v>
      </c>
      <c r="G100" s="8">
        <f t="shared" si="1"/>
        <v>0</v>
      </c>
    </row>
    <row r="101" spans="1:7" outlineLevel="5">
      <c r="A101" s="9" t="s">
        <v>114</v>
      </c>
      <c r="B101" s="9" t="s">
        <v>111</v>
      </c>
      <c r="C101" s="9" t="s">
        <v>30</v>
      </c>
      <c r="D101" s="10" t="s">
        <v>31</v>
      </c>
      <c r="E101" s="11">
        <v>3068.4</v>
      </c>
      <c r="F101" s="11">
        <v>0</v>
      </c>
      <c r="G101" s="11">
        <f t="shared" si="1"/>
        <v>0</v>
      </c>
    </row>
    <row r="102" spans="1:7" ht="22.5" outlineLevel="4">
      <c r="A102" s="5" t="s">
        <v>115</v>
      </c>
      <c r="B102" s="6" t="s">
        <v>111</v>
      </c>
      <c r="C102" s="6"/>
      <c r="D102" s="7" t="s">
        <v>112</v>
      </c>
      <c r="E102" s="8">
        <v>2739.71</v>
      </c>
      <c r="F102" s="8">
        <v>0</v>
      </c>
      <c r="G102" s="8">
        <f t="shared" si="1"/>
        <v>0</v>
      </c>
    </row>
    <row r="103" spans="1:7" outlineLevel="5">
      <c r="A103" s="9" t="s">
        <v>115</v>
      </c>
      <c r="B103" s="9" t="s">
        <v>111</v>
      </c>
      <c r="C103" s="9" t="s">
        <v>30</v>
      </c>
      <c r="D103" s="10" t="s">
        <v>31</v>
      </c>
      <c r="E103" s="11">
        <v>2739.71</v>
      </c>
      <c r="F103" s="11">
        <v>0</v>
      </c>
      <c r="G103" s="11">
        <f t="shared" si="1"/>
        <v>0</v>
      </c>
    </row>
    <row r="104" spans="1:7" ht="135" outlineLevel="3">
      <c r="A104" s="5" t="s">
        <v>116</v>
      </c>
      <c r="B104" s="6"/>
      <c r="C104" s="6"/>
      <c r="D104" s="12" t="s">
        <v>117</v>
      </c>
      <c r="E104" s="8">
        <f>E105+E107+E109+E111+E113+E115+E117+E119+E121</f>
        <v>17764.48</v>
      </c>
      <c r="F104" s="8">
        <v>3217.28</v>
      </c>
      <c r="G104" s="8">
        <f t="shared" si="1"/>
        <v>18.110746838635301</v>
      </c>
    </row>
    <row r="105" spans="1:7" outlineLevel="4">
      <c r="A105" s="5" t="s">
        <v>118</v>
      </c>
      <c r="B105" s="6" t="s">
        <v>44</v>
      </c>
      <c r="C105" s="6"/>
      <c r="D105" s="7" t="s">
        <v>45</v>
      </c>
      <c r="E105" s="8">
        <v>1100</v>
      </c>
      <c r="F105" s="8">
        <v>0</v>
      </c>
      <c r="G105" s="8">
        <f t="shared" si="1"/>
        <v>0</v>
      </c>
    </row>
    <row r="106" spans="1:7" ht="67.5" outlineLevel="5">
      <c r="A106" s="9" t="s">
        <v>118</v>
      </c>
      <c r="B106" s="9" t="s">
        <v>44</v>
      </c>
      <c r="C106" s="9" t="s">
        <v>119</v>
      </c>
      <c r="D106" s="10" t="s">
        <v>120</v>
      </c>
      <c r="E106" s="11">
        <v>1100</v>
      </c>
      <c r="F106" s="11">
        <v>0</v>
      </c>
      <c r="G106" s="11">
        <f t="shared" si="1"/>
        <v>0</v>
      </c>
    </row>
    <row r="107" spans="1:7" outlineLevel="4">
      <c r="A107" s="5" t="s">
        <v>121</v>
      </c>
      <c r="B107" s="6" t="s">
        <v>44</v>
      </c>
      <c r="C107" s="6"/>
      <c r="D107" s="7" t="s">
        <v>45</v>
      </c>
      <c r="E107" s="8">
        <v>1257</v>
      </c>
      <c r="F107" s="8">
        <v>169.48</v>
      </c>
      <c r="G107" s="8">
        <f t="shared" si="1"/>
        <v>13.482895783611774</v>
      </c>
    </row>
    <row r="108" spans="1:7" outlineLevel="5">
      <c r="A108" s="9" t="s">
        <v>121</v>
      </c>
      <c r="B108" s="9" t="s">
        <v>44</v>
      </c>
      <c r="C108" s="9" t="s">
        <v>30</v>
      </c>
      <c r="D108" s="10" t="s">
        <v>31</v>
      </c>
      <c r="E108" s="11">
        <v>1257</v>
      </c>
      <c r="F108" s="11">
        <v>169.48</v>
      </c>
      <c r="G108" s="11">
        <f t="shared" si="1"/>
        <v>13.482895783611774</v>
      </c>
    </row>
    <row r="109" spans="1:7" outlineLevel="4">
      <c r="A109" s="5" t="s">
        <v>122</v>
      </c>
      <c r="B109" s="6" t="s">
        <v>44</v>
      </c>
      <c r="C109" s="6"/>
      <c r="D109" s="7" t="s">
        <v>45</v>
      </c>
      <c r="E109" s="8">
        <v>100</v>
      </c>
      <c r="F109" s="8">
        <v>2.08</v>
      </c>
      <c r="G109" s="8">
        <f t="shared" si="1"/>
        <v>2.08</v>
      </c>
    </row>
    <row r="110" spans="1:7" outlineLevel="5">
      <c r="A110" s="9" t="s">
        <v>122</v>
      </c>
      <c r="B110" s="9" t="s">
        <v>44</v>
      </c>
      <c r="C110" s="9" t="s">
        <v>30</v>
      </c>
      <c r="D110" s="10" t="s">
        <v>31</v>
      </c>
      <c r="E110" s="11">
        <v>100</v>
      </c>
      <c r="F110" s="11">
        <v>2.08</v>
      </c>
      <c r="G110" s="11">
        <f t="shared" si="1"/>
        <v>2.08</v>
      </c>
    </row>
    <row r="111" spans="1:7" outlineLevel="4">
      <c r="A111" s="5" t="s">
        <v>123</v>
      </c>
      <c r="B111" s="6" t="s">
        <v>56</v>
      </c>
      <c r="C111" s="6"/>
      <c r="D111" s="7" t="s">
        <v>57</v>
      </c>
      <c r="E111" s="8">
        <v>3082</v>
      </c>
      <c r="F111" s="8">
        <v>431.34</v>
      </c>
      <c r="G111" s="8">
        <f t="shared" si="1"/>
        <v>13.99545749513303</v>
      </c>
    </row>
    <row r="112" spans="1:7" outlineLevel="5">
      <c r="A112" s="9" t="s">
        <v>123</v>
      </c>
      <c r="B112" s="9" t="s">
        <v>56</v>
      </c>
      <c r="C112" s="9" t="s">
        <v>30</v>
      </c>
      <c r="D112" s="10" t="s">
        <v>31</v>
      </c>
      <c r="E112" s="11">
        <v>3082</v>
      </c>
      <c r="F112" s="11">
        <v>431.34</v>
      </c>
      <c r="G112" s="11">
        <f t="shared" si="1"/>
        <v>13.99545749513303</v>
      </c>
    </row>
    <row r="113" spans="1:7" outlineLevel="4">
      <c r="A113" s="5" t="s">
        <v>124</v>
      </c>
      <c r="B113" s="6" t="s">
        <v>125</v>
      </c>
      <c r="C113" s="6"/>
      <c r="D113" s="7" t="s">
        <v>126</v>
      </c>
      <c r="E113" s="8">
        <f>E114</f>
        <v>4963.4799999999996</v>
      </c>
      <c r="F113" s="8">
        <v>62.04</v>
      </c>
      <c r="G113" s="8">
        <f t="shared" si="1"/>
        <v>1.2499294849581344</v>
      </c>
    </row>
    <row r="114" spans="1:7" outlineLevel="5">
      <c r="A114" s="9" t="s">
        <v>124</v>
      </c>
      <c r="B114" s="9" t="s">
        <v>125</v>
      </c>
      <c r="C114" s="9" t="s">
        <v>30</v>
      </c>
      <c r="D114" s="10" t="s">
        <v>31</v>
      </c>
      <c r="E114" s="17">
        <v>4963.4799999999996</v>
      </c>
      <c r="F114" s="11">
        <v>62.04</v>
      </c>
      <c r="G114" s="11">
        <f t="shared" si="1"/>
        <v>1.2499294849581344</v>
      </c>
    </row>
    <row r="115" spans="1:7" outlineLevel="4">
      <c r="A115" s="5" t="s">
        <v>127</v>
      </c>
      <c r="B115" s="6" t="s">
        <v>125</v>
      </c>
      <c r="C115" s="6"/>
      <c r="D115" s="7" t="s">
        <v>126</v>
      </c>
      <c r="E115" s="8">
        <v>5062</v>
      </c>
      <c r="F115" s="8">
        <v>2552.33</v>
      </c>
      <c r="G115" s="8">
        <f t="shared" si="1"/>
        <v>50.42137495061241</v>
      </c>
    </row>
    <row r="116" spans="1:7" outlineLevel="5">
      <c r="A116" s="9" t="s">
        <v>127</v>
      </c>
      <c r="B116" s="9" t="s">
        <v>125</v>
      </c>
      <c r="C116" s="9" t="s">
        <v>30</v>
      </c>
      <c r="D116" s="10" t="s">
        <v>31</v>
      </c>
      <c r="E116" s="11">
        <v>5062</v>
      </c>
      <c r="F116" s="11">
        <v>2552.33</v>
      </c>
      <c r="G116" s="11">
        <f t="shared" si="1"/>
        <v>50.42137495061241</v>
      </c>
    </row>
    <row r="117" spans="1:7" outlineLevel="4">
      <c r="A117" s="5" t="s">
        <v>128</v>
      </c>
      <c r="B117" s="6" t="s">
        <v>125</v>
      </c>
      <c r="C117" s="6"/>
      <c r="D117" s="7" t="s">
        <v>126</v>
      </c>
      <c r="E117" s="8">
        <v>100</v>
      </c>
      <c r="F117" s="8">
        <v>0</v>
      </c>
      <c r="G117" s="8">
        <f t="shared" si="1"/>
        <v>0</v>
      </c>
    </row>
    <row r="118" spans="1:7" outlineLevel="5">
      <c r="A118" s="9" t="s">
        <v>128</v>
      </c>
      <c r="B118" s="9" t="s">
        <v>125</v>
      </c>
      <c r="C118" s="9" t="s">
        <v>30</v>
      </c>
      <c r="D118" s="10" t="s">
        <v>31</v>
      </c>
      <c r="E118" s="11">
        <v>100</v>
      </c>
      <c r="F118" s="11">
        <v>0</v>
      </c>
      <c r="G118" s="11">
        <f t="shared" si="1"/>
        <v>0</v>
      </c>
    </row>
    <row r="119" spans="1:7" outlineLevel="4">
      <c r="A119" s="5" t="s">
        <v>129</v>
      </c>
      <c r="B119" s="6" t="s">
        <v>125</v>
      </c>
      <c r="C119" s="6"/>
      <c r="D119" s="7" t="s">
        <v>126</v>
      </c>
      <c r="E119" s="8">
        <v>100</v>
      </c>
      <c r="F119" s="8">
        <v>0</v>
      </c>
      <c r="G119" s="8">
        <f t="shared" si="1"/>
        <v>0</v>
      </c>
    </row>
    <row r="120" spans="1:7" outlineLevel="5">
      <c r="A120" s="9" t="s">
        <v>129</v>
      </c>
      <c r="B120" s="9" t="s">
        <v>125</v>
      </c>
      <c r="C120" s="9" t="s">
        <v>30</v>
      </c>
      <c r="D120" s="10" t="s">
        <v>31</v>
      </c>
      <c r="E120" s="11">
        <v>100</v>
      </c>
      <c r="F120" s="11">
        <v>0</v>
      </c>
      <c r="G120" s="11">
        <f t="shared" si="1"/>
        <v>0</v>
      </c>
    </row>
    <row r="121" spans="1:7" outlineLevel="4">
      <c r="A121" s="5" t="s">
        <v>130</v>
      </c>
      <c r="B121" s="6" t="s">
        <v>44</v>
      </c>
      <c r="C121" s="6"/>
      <c r="D121" s="7" t="s">
        <v>45</v>
      </c>
      <c r="E121" s="8">
        <v>2000</v>
      </c>
      <c r="F121" s="8">
        <v>0</v>
      </c>
      <c r="G121" s="8">
        <f t="shared" si="1"/>
        <v>0</v>
      </c>
    </row>
    <row r="122" spans="1:7" ht="45" outlineLevel="5">
      <c r="A122" s="9" t="s">
        <v>130</v>
      </c>
      <c r="B122" s="9" t="s">
        <v>44</v>
      </c>
      <c r="C122" s="9" t="s">
        <v>131</v>
      </c>
      <c r="D122" s="10" t="s">
        <v>132</v>
      </c>
      <c r="E122" s="11">
        <v>2000</v>
      </c>
      <c r="F122" s="11">
        <v>0</v>
      </c>
      <c r="G122" s="11">
        <f t="shared" si="1"/>
        <v>0</v>
      </c>
    </row>
    <row r="123" spans="1:7" ht="123.75" outlineLevel="3">
      <c r="A123" s="5" t="s">
        <v>135</v>
      </c>
      <c r="B123" s="6"/>
      <c r="C123" s="6"/>
      <c r="D123" s="12" t="s">
        <v>136</v>
      </c>
      <c r="E123" s="8">
        <f>E124+E130+E134+E136</f>
        <v>15051.9</v>
      </c>
      <c r="F123" s="8">
        <v>2068.9</v>
      </c>
      <c r="G123" s="8">
        <f t="shared" si="1"/>
        <v>13.74510859094201</v>
      </c>
    </row>
    <row r="124" spans="1:7" outlineLevel="4">
      <c r="A124" s="5" t="s">
        <v>137</v>
      </c>
      <c r="B124" s="6" t="s">
        <v>133</v>
      </c>
      <c r="C124" s="6"/>
      <c r="D124" s="7" t="s">
        <v>134</v>
      </c>
      <c r="E124" s="8">
        <f>SUM(E125:E129)</f>
        <v>8467</v>
      </c>
      <c r="F124" s="8">
        <v>1338.29</v>
      </c>
      <c r="G124" s="8">
        <f t="shared" si="1"/>
        <v>15.80595252155427</v>
      </c>
    </row>
    <row r="125" spans="1:7" outlineLevel="5">
      <c r="A125" s="9" t="s">
        <v>137</v>
      </c>
      <c r="B125" s="9" t="s">
        <v>133</v>
      </c>
      <c r="C125" s="9" t="s">
        <v>138</v>
      </c>
      <c r="D125" s="10" t="s">
        <v>139</v>
      </c>
      <c r="E125" s="11">
        <v>3119</v>
      </c>
      <c r="F125" s="11">
        <v>667.98</v>
      </c>
      <c r="G125" s="11">
        <f t="shared" si="1"/>
        <v>21.416479640910548</v>
      </c>
    </row>
    <row r="126" spans="1:7" ht="56.25" outlineLevel="5">
      <c r="A126" s="9" t="s">
        <v>137</v>
      </c>
      <c r="B126" s="9" t="s">
        <v>133</v>
      </c>
      <c r="C126" s="9" t="s">
        <v>140</v>
      </c>
      <c r="D126" s="10" t="s">
        <v>141</v>
      </c>
      <c r="E126" s="11">
        <v>942</v>
      </c>
      <c r="F126" s="11">
        <v>340.61</v>
      </c>
      <c r="G126" s="11">
        <f t="shared" si="1"/>
        <v>36.158174097664549</v>
      </c>
    </row>
    <row r="127" spans="1:7" ht="33.75" outlineLevel="5">
      <c r="A127" s="9" t="s">
        <v>137</v>
      </c>
      <c r="B127" s="9" t="s">
        <v>133</v>
      </c>
      <c r="C127" s="9" t="s">
        <v>28</v>
      </c>
      <c r="D127" s="10" t="s">
        <v>29</v>
      </c>
      <c r="E127" s="11">
        <v>132</v>
      </c>
      <c r="F127" s="11">
        <v>61.25</v>
      </c>
      <c r="G127" s="11">
        <f t="shared" si="1"/>
        <v>46.401515151515149</v>
      </c>
    </row>
    <row r="128" spans="1:7" outlineLevel="5">
      <c r="A128" s="9" t="s">
        <v>137</v>
      </c>
      <c r="B128" s="9" t="s">
        <v>133</v>
      </c>
      <c r="C128" s="9" t="s">
        <v>30</v>
      </c>
      <c r="D128" s="10" t="s">
        <v>31</v>
      </c>
      <c r="E128" s="11">
        <v>4272</v>
      </c>
      <c r="F128" s="11">
        <v>267.82</v>
      </c>
      <c r="G128" s="11">
        <f t="shared" si="1"/>
        <v>6.2691947565543069</v>
      </c>
    </row>
    <row r="129" spans="1:7" outlineLevel="5">
      <c r="A129" s="9" t="s">
        <v>137</v>
      </c>
      <c r="B129" s="9" t="s">
        <v>133</v>
      </c>
      <c r="C129" s="9" t="s">
        <v>32</v>
      </c>
      <c r="D129" s="10" t="s">
        <v>33</v>
      </c>
      <c r="E129" s="11">
        <v>2</v>
      </c>
      <c r="F129" s="11">
        <v>0.63</v>
      </c>
      <c r="G129" s="11">
        <f t="shared" si="1"/>
        <v>31.5</v>
      </c>
    </row>
    <row r="130" spans="1:7" outlineLevel="4">
      <c r="A130" s="5" t="s">
        <v>142</v>
      </c>
      <c r="B130" s="6" t="s">
        <v>133</v>
      </c>
      <c r="C130" s="6"/>
      <c r="D130" s="7" t="s">
        <v>134</v>
      </c>
      <c r="E130" s="8">
        <f>SUM(E131:E133)</f>
        <v>1320</v>
      </c>
      <c r="F130" s="8">
        <v>209.78</v>
      </c>
      <c r="G130" s="8">
        <f t="shared" si="1"/>
        <v>15.892424242424241</v>
      </c>
    </row>
    <row r="131" spans="1:7" outlineLevel="5">
      <c r="A131" s="9" t="s">
        <v>142</v>
      </c>
      <c r="B131" s="9" t="s">
        <v>133</v>
      </c>
      <c r="C131" s="9" t="s">
        <v>138</v>
      </c>
      <c r="D131" s="10" t="s">
        <v>139</v>
      </c>
      <c r="E131" s="11">
        <v>827</v>
      </c>
      <c r="F131" s="11">
        <v>163.5</v>
      </c>
      <c r="G131" s="11">
        <f t="shared" si="1"/>
        <v>19.770253929866989</v>
      </c>
    </row>
    <row r="132" spans="1:7" ht="56.25" outlineLevel="5">
      <c r="A132" s="9" t="s">
        <v>142</v>
      </c>
      <c r="B132" s="9" t="s">
        <v>133</v>
      </c>
      <c r="C132" s="9" t="s">
        <v>140</v>
      </c>
      <c r="D132" s="10" t="s">
        <v>141</v>
      </c>
      <c r="E132" s="11">
        <v>250</v>
      </c>
      <c r="F132" s="11">
        <v>41.27</v>
      </c>
      <c r="G132" s="11">
        <f t="shared" si="1"/>
        <v>16.507999999999999</v>
      </c>
    </row>
    <row r="133" spans="1:7" outlineLevel="5">
      <c r="A133" s="9" t="s">
        <v>142</v>
      </c>
      <c r="B133" s="9" t="s">
        <v>133</v>
      </c>
      <c r="C133" s="9" t="s">
        <v>30</v>
      </c>
      <c r="D133" s="10" t="s">
        <v>31</v>
      </c>
      <c r="E133" s="11">
        <v>243</v>
      </c>
      <c r="F133" s="11">
        <v>5.01</v>
      </c>
      <c r="G133" s="11">
        <f t="shared" si="1"/>
        <v>2.0617283950617282</v>
      </c>
    </row>
    <row r="134" spans="1:7" outlineLevel="4">
      <c r="A134" s="5" t="s">
        <v>143</v>
      </c>
      <c r="B134" s="6" t="s">
        <v>133</v>
      </c>
      <c r="C134" s="6"/>
      <c r="D134" s="7" t="s">
        <v>134</v>
      </c>
      <c r="E134" s="8">
        <v>150</v>
      </c>
      <c r="F134" s="8">
        <v>16.920000000000002</v>
      </c>
      <c r="G134" s="8">
        <f t="shared" si="1"/>
        <v>11.280000000000001</v>
      </c>
    </row>
    <row r="135" spans="1:7" outlineLevel="5">
      <c r="A135" s="9" t="s">
        <v>143</v>
      </c>
      <c r="B135" s="9" t="s">
        <v>133</v>
      </c>
      <c r="C135" s="9" t="s">
        <v>30</v>
      </c>
      <c r="D135" s="10" t="s">
        <v>31</v>
      </c>
      <c r="E135" s="11">
        <v>150</v>
      </c>
      <c r="F135" s="11">
        <v>16.920000000000002</v>
      </c>
      <c r="G135" s="11">
        <f t="shared" si="1"/>
        <v>11.280000000000001</v>
      </c>
    </row>
    <row r="136" spans="1:7" outlineLevel="4">
      <c r="A136" s="5" t="s">
        <v>144</v>
      </c>
      <c r="B136" s="6" t="s">
        <v>133</v>
      </c>
      <c r="C136" s="6"/>
      <c r="D136" s="7" t="s">
        <v>134</v>
      </c>
      <c r="E136" s="8">
        <f>SUM(E137:E138)</f>
        <v>5114.8999999999996</v>
      </c>
      <c r="F136" s="8">
        <v>503.92</v>
      </c>
      <c r="G136" s="8">
        <f t="shared" si="1"/>
        <v>9.8520010166376668</v>
      </c>
    </row>
    <row r="137" spans="1:7" outlineLevel="5">
      <c r="A137" s="9" t="s">
        <v>144</v>
      </c>
      <c r="B137" s="9" t="s">
        <v>133</v>
      </c>
      <c r="C137" s="9" t="s">
        <v>138</v>
      </c>
      <c r="D137" s="10" t="s">
        <v>139</v>
      </c>
      <c r="E137" s="11">
        <v>3928.6</v>
      </c>
      <c r="F137" s="11">
        <v>386.47</v>
      </c>
      <c r="G137" s="11">
        <f t="shared" si="1"/>
        <v>9.8373466374790013</v>
      </c>
    </row>
    <row r="138" spans="1:7" ht="56.25" outlineLevel="5">
      <c r="A138" s="9" t="s">
        <v>144</v>
      </c>
      <c r="B138" s="9" t="s">
        <v>133</v>
      </c>
      <c r="C138" s="9" t="s">
        <v>140</v>
      </c>
      <c r="D138" s="10" t="s">
        <v>141</v>
      </c>
      <c r="E138" s="11">
        <v>1186.3</v>
      </c>
      <c r="F138" s="11">
        <v>117.45</v>
      </c>
      <c r="G138" s="11">
        <f t="shared" si="1"/>
        <v>9.900531062968895</v>
      </c>
    </row>
    <row r="139" spans="1:7" ht="123.75" outlineLevel="3">
      <c r="A139" s="5" t="s">
        <v>145</v>
      </c>
      <c r="B139" s="6"/>
      <c r="C139" s="6"/>
      <c r="D139" s="12" t="s">
        <v>146</v>
      </c>
      <c r="E139" s="8">
        <f>E140+E146+E148</f>
        <v>4283</v>
      </c>
      <c r="F139" s="8">
        <v>629.44000000000005</v>
      </c>
      <c r="G139" s="8">
        <f t="shared" si="1"/>
        <v>14.696240952603318</v>
      </c>
    </row>
    <row r="140" spans="1:7" outlineLevel="4">
      <c r="A140" s="5" t="s">
        <v>147</v>
      </c>
      <c r="B140" s="6" t="s">
        <v>148</v>
      </c>
      <c r="C140" s="6"/>
      <c r="D140" s="7" t="s">
        <v>149</v>
      </c>
      <c r="E140" s="8">
        <f>SUM(E141:E145)</f>
        <v>3869</v>
      </c>
      <c r="F140" s="8">
        <v>621.94000000000005</v>
      </c>
      <c r="G140" s="8">
        <f t="shared" si="1"/>
        <v>16.074954768674075</v>
      </c>
    </row>
    <row r="141" spans="1:7" outlineLevel="5">
      <c r="A141" s="9" t="s">
        <v>147</v>
      </c>
      <c r="B141" s="9" t="s">
        <v>148</v>
      </c>
      <c r="C141" s="9" t="s">
        <v>138</v>
      </c>
      <c r="D141" s="10" t="s">
        <v>139</v>
      </c>
      <c r="E141" s="11">
        <v>2642</v>
      </c>
      <c r="F141" s="11">
        <v>422.88</v>
      </c>
      <c r="G141" s="11">
        <f t="shared" ref="G141:G163" si="2">F141/E141*100</f>
        <v>16.006056018168056</v>
      </c>
    </row>
    <row r="142" spans="1:7" ht="56.25" outlineLevel="5">
      <c r="A142" s="9" t="s">
        <v>147</v>
      </c>
      <c r="B142" s="9" t="s">
        <v>148</v>
      </c>
      <c r="C142" s="9" t="s">
        <v>140</v>
      </c>
      <c r="D142" s="10" t="s">
        <v>141</v>
      </c>
      <c r="E142" s="11">
        <v>798</v>
      </c>
      <c r="F142" s="11">
        <v>111.73</v>
      </c>
      <c r="G142" s="11">
        <f t="shared" si="2"/>
        <v>14.001253132832082</v>
      </c>
    </row>
    <row r="143" spans="1:7" ht="33.75" outlineLevel="5">
      <c r="A143" s="9" t="s">
        <v>147</v>
      </c>
      <c r="B143" s="9" t="s">
        <v>148</v>
      </c>
      <c r="C143" s="9" t="s">
        <v>28</v>
      </c>
      <c r="D143" s="10" t="s">
        <v>29</v>
      </c>
      <c r="E143" s="11">
        <v>88.7</v>
      </c>
      <c r="F143" s="11">
        <v>38.57</v>
      </c>
      <c r="G143" s="11">
        <f t="shared" si="2"/>
        <v>43.483652762119505</v>
      </c>
    </row>
    <row r="144" spans="1:7" outlineLevel="5">
      <c r="A144" s="9" t="s">
        <v>147</v>
      </c>
      <c r="B144" s="9" t="s">
        <v>148</v>
      </c>
      <c r="C144" s="9" t="s">
        <v>30</v>
      </c>
      <c r="D144" s="10" t="s">
        <v>31</v>
      </c>
      <c r="E144" s="11">
        <v>339.3</v>
      </c>
      <c r="F144" s="11">
        <v>48.75</v>
      </c>
      <c r="G144" s="11">
        <f t="shared" si="2"/>
        <v>14.367816091954023</v>
      </c>
    </row>
    <row r="145" spans="1:7" outlineLevel="5">
      <c r="A145" s="9" t="s">
        <v>147</v>
      </c>
      <c r="B145" s="9" t="s">
        <v>148</v>
      </c>
      <c r="C145" s="9" t="s">
        <v>32</v>
      </c>
      <c r="D145" s="10" t="s">
        <v>33</v>
      </c>
      <c r="E145" s="11">
        <v>1</v>
      </c>
      <c r="F145" s="11">
        <v>0</v>
      </c>
      <c r="G145" s="11">
        <f t="shared" si="2"/>
        <v>0</v>
      </c>
    </row>
    <row r="146" spans="1:7" outlineLevel="4">
      <c r="A146" s="5" t="s">
        <v>150</v>
      </c>
      <c r="B146" s="6" t="s">
        <v>148</v>
      </c>
      <c r="C146" s="6"/>
      <c r="D146" s="7" t="s">
        <v>149</v>
      </c>
      <c r="E146" s="8">
        <v>125</v>
      </c>
      <c r="F146" s="8">
        <v>7.5</v>
      </c>
      <c r="G146" s="8">
        <f t="shared" si="2"/>
        <v>6</v>
      </c>
    </row>
    <row r="147" spans="1:7" outlineLevel="5">
      <c r="A147" s="9" t="s">
        <v>150</v>
      </c>
      <c r="B147" s="9" t="s">
        <v>148</v>
      </c>
      <c r="C147" s="9" t="s">
        <v>30</v>
      </c>
      <c r="D147" s="10" t="s">
        <v>31</v>
      </c>
      <c r="E147" s="11">
        <v>125</v>
      </c>
      <c r="F147" s="11">
        <v>7.5</v>
      </c>
      <c r="G147" s="11">
        <f t="shared" si="2"/>
        <v>6</v>
      </c>
    </row>
    <row r="148" spans="1:7" outlineLevel="4">
      <c r="A148" s="5" t="s">
        <v>151</v>
      </c>
      <c r="B148" s="6" t="s">
        <v>148</v>
      </c>
      <c r="C148" s="6"/>
      <c r="D148" s="7" t="s">
        <v>149</v>
      </c>
      <c r="E148" s="8">
        <f>SUM(E149:E150)</f>
        <v>289</v>
      </c>
      <c r="F148" s="8">
        <v>0</v>
      </c>
      <c r="G148" s="8">
        <f t="shared" si="2"/>
        <v>0</v>
      </c>
    </row>
    <row r="149" spans="1:7" outlineLevel="5">
      <c r="A149" s="9" t="s">
        <v>151</v>
      </c>
      <c r="B149" s="9" t="s">
        <v>148</v>
      </c>
      <c r="C149" s="9" t="s">
        <v>138</v>
      </c>
      <c r="D149" s="10" t="s">
        <v>139</v>
      </c>
      <c r="E149" s="11">
        <v>222</v>
      </c>
      <c r="F149" s="11">
        <v>0</v>
      </c>
      <c r="G149" s="11">
        <f t="shared" si="2"/>
        <v>0</v>
      </c>
    </row>
    <row r="150" spans="1:7" ht="56.25" outlineLevel="5">
      <c r="A150" s="9" t="s">
        <v>151</v>
      </c>
      <c r="B150" s="9" t="s">
        <v>148</v>
      </c>
      <c r="C150" s="9" t="s">
        <v>140</v>
      </c>
      <c r="D150" s="10" t="s">
        <v>141</v>
      </c>
      <c r="E150" s="11">
        <v>67</v>
      </c>
      <c r="F150" s="11">
        <v>0</v>
      </c>
      <c r="G150" s="11">
        <f t="shared" si="2"/>
        <v>0</v>
      </c>
    </row>
    <row r="151" spans="1:7" outlineLevel="1">
      <c r="A151" s="18" t="s">
        <v>158</v>
      </c>
      <c r="B151" s="18"/>
      <c r="C151" s="18"/>
      <c r="D151" s="19"/>
      <c r="E151" s="20">
        <v>300</v>
      </c>
      <c r="F151" s="20">
        <v>0</v>
      </c>
      <c r="G151" s="20">
        <f t="shared" si="2"/>
        <v>0</v>
      </c>
    </row>
    <row r="152" spans="1:7" ht="127.5" outlineLevel="2">
      <c r="A152" s="18" t="s">
        <v>159</v>
      </c>
      <c r="B152" s="18"/>
      <c r="C152" s="18"/>
      <c r="D152" s="21" t="s">
        <v>152</v>
      </c>
      <c r="E152" s="20">
        <v>300</v>
      </c>
      <c r="F152" s="20">
        <v>0</v>
      </c>
      <c r="G152" s="20">
        <f t="shared" si="2"/>
        <v>0</v>
      </c>
    </row>
    <row r="153" spans="1:7" ht="153" outlineLevel="3">
      <c r="A153" s="18" t="s">
        <v>160</v>
      </c>
      <c r="B153" s="18"/>
      <c r="C153" s="18"/>
      <c r="D153" s="21" t="s">
        <v>161</v>
      </c>
      <c r="E153" s="20">
        <v>100</v>
      </c>
      <c r="F153" s="20">
        <v>0</v>
      </c>
      <c r="G153" s="20">
        <f t="shared" si="2"/>
        <v>0</v>
      </c>
    </row>
    <row r="154" spans="1:7" outlineLevel="4">
      <c r="A154" s="18" t="s">
        <v>160</v>
      </c>
      <c r="B154" s="18" t="s">
        <v>30</v>
      </c>
      <c r="C154" s="18"/>
      <c r="D154" s="19" t="s">
        <v>31</v>
      </c>
      <c r="E154" s="20">
        <v>100</v>
      </c>
      <c r="F154" s="20">
        <v>0</v>
      </c>
      <c r="G154" s="20">
        <f t="shared" si="2"/>
        <v>0</v>
      </c>
    </row>
    <row r="155" spans="1:7" outlineLevel="5">
      <c r="A155" s="22" t="s">
        <v>160</v>
      </c>
      <c r="B155" s="22" t="s">
        <v>30</v>
      </c>
      <c r="C155" s="22" t="s">
        <v>162</v>
      </c>
      <c r="D155" s="23" t="s">
        <v>126</v>
      </c>
      <c r="E155" s="17">
        <v>100</v>
      </c>
      <c r="F155" s="17">
        <v>0</v>
      </c>
      <c r="G155" s="17">
        <f t="shared" si="2"/>
        <v>0</v>
      </c>
    </row>
    <row r="156" spans="1:7" ht="153" outlineLevel="3">
      <c r="A156" s="18" t="s">
        <v>163</v>
      </c>
      <c r="B156" s="18"/>
      <c r="C156" s="18"/>
      <c r="D156" s="21" t="s">
        <v>164</v>
      </c>
      <c r="E156" s="20">
        <v>200</v>
      </c>
      <c r="F156" s="20">
        <v>0</v>
      </c>
      <c r="G156" s="20">
        <f t="shared" si="2"/>
        <v>0</v>
      </c>
    </row>
    <row r="157" spans="1:7" outlineLevel="4">
      <c r="A157" s="18" t="s">
        <v>163</v>
      </c>
      <c r="B157" s="18" t="s">
        <v>30</v>
      </c>
      <c r="C157" s="18"/>
      <c r="D157" s="19" t="s">
        <v>31</v>
      </c>
      <c r="E157" s="20">
        <v>200</v>
      </c>
      <c r="F157" s="20">
        <v>0</v>
      </c>
      <c r="G157" s="20">
        <f t="shared" si="2"/>
        <v>0</v>
      </c>
    </row>
    <row r="158" spans="1:7" outlineLevel="5">
      <c r="A158" s="22" t="s">
        <v>163</v>
      </c>
      <c r="B158" s="22" t="s">
        <v>30</v>
      </c>
      <c r="C158" s="22" t="s">
        <v>162</v>
      </c>
      <c r="D158" s="23" t="s">
        <v>126</v>
      </c>
      <c r="E158" s="17">
        <v>200</v>
      </c>
      <c r="F158" s="17">
        <v>0</v>
      </c>
      <c r="G158" s="17">
        <f t="shared" si="2"/>
        <v>0</v>
      </c>
    </row>
    <row r="159" spans="1:7" ht="22.5" outlineLevel="1">
      <c r="A159" s="5" t="s">
        <v>153</v>
      </c>
      <c r="B159" s="6"/>
      <c r="C159" s="6"/>
      <c r="D159" s="7" t="s">
        <v>154</v>
      </c>
      <c r="E159" s="8">
        <v>7</v>
      </c>
      <c r="F159" s="8">
        <v>0</v>
      </c>
      <c r="G159" s="8">
        <f t="shared" si="2"/>
        <v>0</v>
      </c>
    </row>
    <row r="160" spans="1:7" ht="45" outlineLevel="2">
      <c r="A160" s="5" t="s">
        <v>155</v>
      </c>
      <c r="B160" s="6"/>
      <c r="C160" s="6"/>
      <c r="D160" s="7" t="s">
        <v>156</v>
      </c>
      <c r="E160" s="8">
        <v>7</v>
      </c>
      <c r="F160" s="8">
        <v>0</v>
      </c>
      <c r="G160" s="8">
        <f t="shared" si="2"/>
        <v>0</v>
      </c>
    </row>
    <row r="161" spans="1:7" ht="22.5" outlineLevel="4">
      <c r="A161" s="5" t="s">
        <v>155</v>
      </c>
      <c r="B161" s="6" t="s">
        <v>88</v>
      </c>
      <c r="C161" s="6"/>
      <c r="D161" s="7" t="s">
        <v>89</v>
      </c>
      <c r="E161" s="8">
        <v>7</v>
      </c>
      <c r="F161" s="8">
        <v>0</v>
      </c>
      <c r="G161" s="8">
        <f t="shared" si="2"/>
        <v>0</v>
      </c>
    </row>
    <row r="162" spans="1:7" outlineLevel="5">
      <c r="A162" s="9" t="s">
        <v>155</v>
      </c>
      <c r="B162" s="9" t="s">
        <v>88</v>
      </c>
      <c r="C162" s="9" t="s">
        <v>30</v>
      </c>
      <c r="D162" s="10" t="s">
        <v>31</v>
      </c>
      <c r="E162" s="11">
        <v>7</v>
      </c>
      <c r="F162" s="11">
        <v>0</v>
      </c>
      <c r="G162" s="11">
        <f t="shared" si="2"/>
        <v>0</v>
      </c>
    </row>
    <row r="163" spans="1:7">
      <c r="A163" s="13" t="s">
        <v>157</v>
      </c>
      <c r="B163" s="14"/>
      <c r="C163" s="14"/>
      <c r="D163" s="15"/>
      <c r="E163" s="16">
        <f>E12+E92+E159</f>
        <v>61795.360000000001</v>
      </c>
      <c r="F163" s="16">
        <v>8940.23</v>
      </c>
      <c r="G163" s="16">
        <f t="shared" si="2"/>
        <v>14.467477817104712</v>
      </c>
    </row>
  </sheetData>
  <mergeCells count="4">
    <mergeCell ref="A7:G7"/>
    <mergeCell ref="A8:F8"/>
    <mergeCell ref="A9:F9"/>
    <mergeCell ref="A5:G6"/>
  </mergeCells>
  <pageMargins left="0.43307086614173229" right="0.23622047244094491" top="0.15748031496062992" bottom="0.35433070866141736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pmv</dc:creator>
  <dc:description>POI HSSF rep:2.47.0.154</dc:description>
  <cp:lastModifiedBy>pmv</cp:lastModifiedBy>
  <cp:lastPrinted>2019-04-23T21:20:00Z</cp:lastPrinted>
  <dcterms:created xsi:type="dcterms:W3CDTF">2019-04-23T14:39:56Z</dcterms:created>
  <dcterms:modified xsi:type="dcterms:W3CDTF">2019-04-24T07:17:04Z</dcterms:modified>
</cp:coreProperties>
</file>