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E42" i="1"/>
  <c r="E41"/>
  <c r="E36"/>
  <c r="E35"/>
  <c r="G35" s="1"/>
  <c r="E34"/>
  <c r="G34" s="1"/>
  <c r="E33"/>
  <c r="G33" s="1"/>
  <c r="E32"/>
  <c r="G32" s="1"/>
  <c r="E31"/>
  <c r="G31" s="1"/>
  <c r="E30"/>
  <c r="G30" s="1"/>
  <c r="E29"/>
  <c r="G29" s="1"/>
  <c r="E28"/>
  <c r="E27"/>
  <c r="G27" s="1"/>
  <c r="E26"/>
  <c r="E25"/>
  <c r="E24"/>
  <c r="G24" s="1"/>
  <c r="E23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E13"/>
  <c r="G13" s="1"/>
  <c r="E12"/>
  <c r="E11"/>
  <c r="F42"/>
  <c r="F41"/>
  <c r="F40"/>
  <c r="F39"/>
  <c r="F38"/>
  <c r="F37"/>
  <c r="F36"/>
  <c r="F28"/>
  <c r="F27"/>
  <c r="F26"/>
  <c r="F25"/>
  <c r="F24"/>
  <c r="F23"/>
  <c r="F22"/>
  <c r="F14"/>
  <c r="F13"/>
  <c r="F12"/>
  <c r="F11"/>
  <c r="G42" l="1"/>
  <c r="G41"/>
  <c r="G36"/>
  <c r="G28"/>
  <c r="G26"/>
  <c r="G25"/>
  <c r="G23"/>
  <c r="G14"/>
  <c r="G12"/>
  <c r="G11"/>
</calcChain>
</file>

<file path=xl/sharedStrings.xml><?xml version="1.0" encoding="utf-8"?>
<sst xmlns="http://schemas.openxmlformats.org/spreadsheetml/2006/main" count="121" uniqueCount="75">
  <si>
    <t>Бюджет: Бюджет МО "Таицкое городское поселение"</t>
  </si>
  <si>
    <t>Код цели</t>
  </si>
  <si>
    <t>Наименование Код цели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</si>
  <si>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</si>
  <si>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</si>
  <si>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</t>
  </si>
  <si>
    <t>Не указан</t>
  </si>
  <si>
    <t>2 02 15001 00 0000 150</t>
  </si>
  <si>
    <t>Дотации на выравнивание бюджетной обеспеченности</t>
  </si>
  <si>
    <t>2 02 10000 00 0000 150</t>
  </si>
  <si>
    <t>Дотации бюджетам бюджетной системы Российской Федерации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</si>
  <si>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</si>
  <si>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</si>
  <si>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</si>
  <si>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</si>
  <si>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</si>
  <si>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</si>
  <si>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</si>
  <si>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</si>
  <si>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</si>
  <si>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</si>
  <si>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</si>
  <si>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</si>
  <si>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</si>
  <si>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</si>
  <si>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</si>
  <si>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</si>
  <si>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</si>
  <si>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</si>
  <si>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</si>
  <si>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</si>
  <si>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</si>
  <si>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</si>
  <si>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</si>
  <si>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</si>
  <si>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</si>
  <si>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</si>
  <si>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</si>
  <si>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</si>
  <si>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</si>
  <si>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</si>
  <si>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</si>
  <si>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</si>
  <si>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</si>
  <si>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</si>
  <si>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32</t>
  </si>
  <si>
    <t>МБ Осуществление капитальных вложений в объекты муниципальной собственности</t>
  </si>
  <si>
    <t>54</t>
  </si>
  <si>
    <t>МБ Ремонт автомобильных дорог общего пользования местного значения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</si>
  <si>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</si>
  <si>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</si>
  <si>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</si>
  <si>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</si>
  <si>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</si>
  <si>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</si>
  <si>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</si>
  <si>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</si>
  <si>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</si>
  <si>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</si>
  <si>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</si>
  <si>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</si>
  <si>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</si>
  <si>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</si>
  <si>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</si>
  <si>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</si>
  <si>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Таицкое городское поселение</t>
  </si>
  <si>
    <t>Единица измерения тыс. руб.</t>
  </si>
  <si>
    <t xml:space="preserve">от 15 апреля 2020 года № 168 </t>
  </si>
  <si>
    <t>к Постановлению Главы администрации</t>
  </si>
  <si>
    <t>Код бюджетной классификации</t>
  </si>
  <si>
    <t>Наименование доходных источников</t>
  </si>
  <si>
    <t>Процент исполнения, %</t>
  </si>
  <si>
    <t>Утверждено на 2020 год</t>
  </si>
  <si>
    <t>Межбюджетные трансферты,получаемые из других бюджетов в бюджет МО Таицкое городское поселение за 1 квартал 2020 года</t>
  </si>
  <si>
    <t>Исполнение за 1 квартал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</si>
</sst>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42"/>
  <sheetViews>
    <sheetView showGridLines="0" tabSelected="1" topLeftCell="A33" workbookViewId="0">
      <selection activeCell="M40" sqref="M40"/>
    </sheetView>
  </sheetViews>
  <sheetFormatPr defaultRowHeight="12.75" customHeight="1" outlineLevelRow="7"/>
  <cols>
    <col min="1" max="1" width="17.85546875" customWidth="1"/>
    <col min="2" max="2" width="27.85546875" customWidth="1"/>
    <col min="3" max="3" width="5.85546875" customWidth="1"/>
    <col min="4" max="4" width="26.7109375" customWidth="1"/>
    <col min="5" max="5" width="11.7109375" customWidth="1"/>
    <col min="6" max="6" width="12.5703125" customWidth="1"/>
    <col min="7" max="7" width="11.42578125" customWidth="1"/>
    <col min="8" max="10" width="9.140625" customWidth="1"/>
  </cols>
  <sheetData>
    <row r="1" spans="1:10" s="15" customFormat="1" ht="12.75" customHeight="1">
      <c r="G1" s="16" t="s">
        <v>64</v>
      </c>
      <c r="I1" s="16"/>
    </row>
    <row r="2" spans="1:10" s="15" customFormat="1" ht="13.5">
      <c r="B2" s="17"/>
      <c r="G2" s="16" t="s">
        <v>68</v>
      </c>
      <c r="I2" s="16"/>
    </row>
    <row r="3" spans="1:10" s="15" customFormat="1" ht="13.5">
      <c r="A3" s="18"/>
      <c r="B3" s="18"/>
      <c r="G3" s="16" t="s">
        <v>65</v>
      </c>
      <c r="H3" s="16"/>
      <c r="I3" s="16"/>
    </row>
    <row r="4" spans="1:10" s="15" customFormat="1" ht="13.5">
      <c r="G4" s="16" t="s">
        <v>67</v>
      </c>
      <c r="H4" s="16"/>
      <c r="I4" s="16"/>
    </row>
    <row r="5" spans="1:10" s="15" customFormat="1" ht="28.5" customHeight="1">
      <c r="A5" s="27" t="s">
        <v>73</v>
      </c>
      <c r="B5" s="27"/>
      <c r="C5" s="27"/>
      <c r="D5" s="27"/>
      <c r="E5" s="27"/>
      <c r="F5" s="27"/>
      <c r="G5" s="27"/>
    </row>
    <row r="6" spans="1:10" s="15" customFormat="1" ht="21" customHeight="1">
      <c r="A6" s="27"/>
      <c r="B6" s="27"/>
      <c r="C6" s="27"/>
      <c r="D6" s="27"/>
      <c r="E6" s="27"/>
      <c r="F6" s="27"/>
      <c r="G6" s="27"/>
      <c r="H6" s="19"/>
    </row>
    <row r="7" spans="1:10">
      <c r="A7" s="26" t="s">
        <v>0</v>
      </c>
      <c r="B7" s="26"/>
      <c r="C7" s="26"/>
      <c r="D7" s="26"/>
      <c r="E7" s="26"/>
      <c r="F7" s="26"/>
    </row>
    <row r="8" spans="1:10">
      <c r="A8" s="26"/>
      <c r="B8" s="26"/>
      <c r="C8" s="26"/>
      <c r="D8" s="26"/>
      <c r="E8" s="26"/>
      <c r="F8" s="26"/>
    </row>
    <row r="9" spans="1:10">
      <c r="A9" s="1" t="s">
        <v>66</v>
      </c>
      <c r="B9" s="1"/>
      <c r="C9" s="1"/>
      <c r="D9" s="1"/>
      <c r="E9" s="1"/>
      <c r="F9" s="1"/>
      <c r="G9" s="1"/>
      <c r="H9" s="1"/>
      <c r="I9" s="1"/>
      <c r="J9" s="1"/>
    </row>
    <row r="10" spans="1:10" ht="50.25" customHeight="1">
      <c r="A10" s="20" t="s">
        <v>69</v>
      </c>
      <c r="B10" s="20" t="s">
        <v>70</v>
      </c>
      <c r="C10" s="2" t="s">
        <v>1</v>
      </c>
      <c r="D10" s="2" t="s">
        <v>2</v>
      </c>
      <c r="E10" s="20" t="s">
        <v>72</v>
      </c>
      <c r="F10" s="21" t="s">
        <v>74</v>
      </c>
      <c r="G10" s="20" t="s">
        <v>71</v>
      </c>
    </row>
    <row r="11" spans="1:10" ht="51" outlineLevel="7">
      <c r="A11" s="3" t="s">
        <v>3</v>
      </c>
      <c r="B11" s="4" t="s">
        <v>4</v>
      </c>
      <c r="C11" s="3" t="s">
        <v>5</v>
      </c>
      <c r="D11" s="4" t="s">
        <v>6</v>
      </c>
      <c r="E11" s="5">
        <f>11929800/1000</f>
        <v>11929.8</v>
      </c>
      <c r="F11" s="22">
        <f>2994927/1000</f>
        <v>2994.9270000000001</v>
      </c>
      <c r="G11" s="25">
        <f>F11/E11*100</f>
        <v>25.104586832972892</v>
      </c>
    </row>
    <row r="12" spans="1:10" ht="63.75" outlineLevel="4">
      <c r="A12" s="6" t="s">
        <v>3</v>
      </c>
      <c r="B12" s="7" t="s">
        <v>4</v>
      </c>
      <c r="C12" s="8" t="s">
        <v>5</v>
      </c>
      <c r="D12" s="7" t="s">
        <v>6</v>
      </c>
      <c r="E12" s="9">
        <f>11929800/1000</f>
        <v>11929.8</v>
      </c>
      <c r="F12" s="23">
        <f>2994927/1000</f>
        <v>2994.9270000000001</v>
      </c>
      <c r="G12" s="25">
        <f t="shared" ref="G12:G42" si="0">F12/E12*100</f>
        <v>25.104586832972892</v>
      </c>
    </row>
    <row r="13" spans="1:10" ht="25.5" outlineLevel="3">
      <c r="A13" s="6" t="s">
        <v>7</v>
      </c>
      <c r="B13" s="7" t="s">
        <v>8</v>
      </c>
      <c r="C13" s="8" t="s">
        <v>5</v>
      </c>
      <c r="D13" s="7" t="s">
        <v>6</v>
      </c>
      <c r="E13" s="9">
        <f>11929800/1000</f>
        <v>11929.8</v>
      </c>
      <c r="F13" s="23">
        <f>2994927/1000</f>
        <v>2994.9270000000001</v>
      </c>
      <c r="G13" s="25">
        <f t="shared" si="0"/>
        <v>25.104586832972892</v>
      </c>
    </row>
    <row r="14" spans="1:10" ht="25.5" outlineLevel="2">
      <c r="A14" s="6" t="s">
        <v>9</v>
      </c>
      <c r="B14" s="7" t="s">
        <v>10</v>
      </c>
      <c r="C14" s="8" t="s">
        <v>5</v>
      </c>
      <c r="D14" s="7" t="s">
        <v>6</v>
      </c>
      <c r="E14" s="9">
        <f>11929800/1000</f>
        <v>11929.8</v>
      </c>
      <c r="F14" s="23">
        <f>2994927/1000</f>
        <v>2994.9270000000001</v>
      </c>
      <c r="G14" s="25">
        <f t="shared" si="0"/>
        <v>25.104586832972892</v>
      </c>
    </row>
    <row r="15" spans="1:10" ht="51" outlineLevel="7">
      <c r="A15" s="3" t="s">
        <v>11</v>
      </c>
      <c r="B15" s="4" t="s">
        <v>12</v>
      </c>
      <c r="C15" s="3" t="s">
        <v>13</v>
      </c>
      <c r="D15" s="4" t="s">
        <v>14</v>
      </c>
      <c r="E15" s="5">
        <f>2096800/1000</f>
        <v>2096.8000000000002</v>
      </c>
      <c r="F15" s="22">
        <v>0</v>
      </c>
      <c r="G15" s="25">
        <f t="shared" si="0"/>
        <v>0</v>
      </c>
    </row>
    <row r="16" spans="1:10" ht="102" outlineLevel="7">
      <c r="A16" s="3" t="s">
        <v>11</v>
      </c>
      <c r="B16" s="4" t="s">
        <v>12</v>
      </c>
      <c r="C16" s="3" t="s">
        <v>15</v>
      </c>
      <c r="D16" s="10" t="s">
        <v>16</v>
      </c>
      <c r="E16" s="5">
        <f>1068380/1000</f>
        <v>1068.3800000000001</v>
      </c>
      <c r="F16" s="22">
        <v>0</v>
      </c>
      <c r="G16" s="25">
        <f t="shared" si="0"/>
        <v>0</v>
      </c>
    </row>
    <row r="17" spans="1:7" ht="114.75" outlineLevel="7">
      <c r="A17" s="3" t="s">
        <v>11</v>
      </c>
      <c r="B17" s="4" t="s">
        <v>12</v>
      </c>
      <c r="C17" s="3" t="s">
        <v>17</v>
      </c>
      <c r="D17" s="10" t="s">
        <v>18</v>
      </c>
      <c r="E17" s="5">
        <f>672600/1000</f>
        <v>672.6</v>
      </c>
      <c r="F17" s="22">
        <v>0</v>
      </c>
      <c r="G17" s="25">
        <f t="shared" si="0"/>
        <v>0</v>
      </c>
    </row>
    <row r="18" spans="1:7" ht="38.25" outlineLevel="7">
      <c r="A18" s="3" t="s">
        <v>11</v>
      </c>
      <c r="B18" s="4" t="s">
        <v>12</v>
      </c>
      <c r="C18" s="3" t="s">
        <v>19</v>
      </c>
      <c r="D18" s="4" t="s">
        <v>20</v>
      </c>
      <c r="E18" s="5">
        <f>800000/1000</f>
        <v>800</v>
      </c>
      <c r="F18" s="22">
        <v>0</v>
      </c>
      <c r="G18" s="25">
        <f t="shared" si="0"/>
        <v>0</v>
      </c>
    </row>
    <row r="19" spans="1:7" ht="25.5" outlineLevel="4">
      <c r="A19" s="6" t="s">
        <v>11</v>
      </c>
      <c r="B19" s="7" t="s">
        <v>12</v>
      </c>
      <c r="C19" s="8"/>
      <c r="D19" s="7"/>
      <c r="E19" s="9">
        <f>4637780/1000</f>
        <v>4637.78</v>
      </c>
      <c r="F19" s="23">
        <v>0</v>
      </c>
      <c r="G19" s="25">
        <f t="shared" si="0"/>
        <v>0</v>
      </c>
    </row>
    <row r="20" spans="1:7" outlineLevel="3">
      <c r="A20" s="6" t="s">
        <v>21</v>
      </c>
      <c r="B20" s="7" t="s">
        <v>22</v>
      </c>
      <c r="C20" s="8"/>
      <c r="D20" s="7"/>
      <c r="E20" s="9">
        <f>4637780/1000</f>
        <v>4637.78</v>
      </c>
      <c r="F20" s="23">
        <v>0</v>
      </c>
      <c r="G20" s="25">
        <f t="shared" si="0"/>
        <v>0</v>
      </c>
    </row>
    <row r="21" spans="1:7" ht="38.25" outlineLevel="2">
      <c r="A21" s="6" t="s">
        <v>23</v>
      </c>
      <c r="B21" s="7" t="s">
        <v>24</v>
      </c>
      <c r="C21" s="8"/>
      <c r="D21" s="7"/>
      <c r="E21" s="9">
        <f>4637780/1000</f>
        <v>4637.78</v>
      </c>
      <c r="F21" s="23">
        <v>0</v>
      </c>
      <c r="G21" s="25">
        <f t="shared" si="0"/>
        <v>0</v>
      </c>
    </row>
    <row r="22" spans="1:7" ht="89.25" outlineLevel="7">
      <c r="A22" s="3" t="s">
        <v>25</v>
      </c>
      <c r="B22" s="4" t="s">
        <v>26</v>
      </c>
      <c r="C22" s="3" t="s">
        <v>27</v>
      </c>
      <c r="D22" s="4" t="s">
        <v>28</v>
      </c>
      <c r="E22" s="5">
        <f>3520/1000</f>
        <v>3.52</v>
      </c>
      <c r="F22" s="22">
        <f>3520/1000</f>
        <v>3.52</v>
      </c>
      <c r="G22" s="25">
        <f t="shared" si="0"/>
        <v>100</v>
      </c>
    </row>
    <row r="23" spans="1:7" ht="89.25" outlineLevel="4">
      <c r="A23" s="6" t="s">
        <v>25</v>
      </c>
      <c r="B23" s="7" t="s">
        <v>26</v>
      </c>
      <c r="C23" s="8" t="s">
        <v>27</v>
      </c>
      <c r="D23" s="7" t="s">
        <v>28</v>
      </c>
      <c r="E23" s="9">
        <f>3520/1000</f>
        <v>3.52</v>
      </c>
      <c r="F23" s="23">
        <f>3520/1000</f>
        <v>3.52</v>
      </c>
      <c r="G23" s="25">
        <f t="shared" si="0"/>
        <v>100</v>
      </c>
    </row>
    <row r="24" spans="1:7" ht="89.25" outlineLevel="3">
      <c r="A24" s="6" t="s">
        <v>29</v>
      </c>
      <c r="B24" s="7" t="s">
        <v>30</v>
      </c>
      <c r="C24" s="8" t="s">
        <v>27</v>
      </c>
      <c r="D24" s="7" t="s">
        <v>28</v>
      </c>
      <c r="E24" s="9">
        <f>3520/1000</f>
        <v>3.52</v>
      </c>
      <c r="F24" s="23">
        <f>3520/1000</f>
        <v>3.52</v>
      </c>
      <c r="G24" s="25">
        <f t="shared" si="0"/>
        <v>100</v>
      </c>
    </row>
    <row r="25" spans="1:7" ht="51" outlineLevel="7">
      <c r="A25" s="3" t="s">
        <v>31</v>
      </c>
      <c r="B25" s="4" t="s">
        <v>32</v>
      </c>
      <c r="C25" s="3" t="s">
        <v>33</v>
      </c>
      <c r="D25" s="4" t="s">
        <v>34</v>
      </c>
      <c r="E25" s="5">
        <f>267200/1000</f>
        <v>267.2</v>
      </c>
      <c r="F25" s="22">
        <f>66800/1000</f>
        <v>66.8</v>
      </c>
      <c r="G25" s="25">
        <f t="shared" si="0"/>
        <v>25</v>
      </c>
    </row>
    <row r="26" spans="1:7" ht="63.75" outlineLevel="4">
      <c r="A26" s="6" t="s">
        <v>31</v>
      </c>
      <c r="B26" s="7" t="s">
        <v>32</v>
      </c>
      <c r="C26" s="8" t="s">
        <v>33</v>
      </c>
      <c r="D26" s="7" t="s">
        <v>34</v>
      </c>
      <c r="E26" s="9">
        <f>267200/1000</f>
        <v>267.2</v>
      </c>
      <c r="F26" s="23">
        <f>66800/1000</f>
        <v>66.8</v>
      </c>
      <c r="G26" s="25">
        <f t="shared" si="0"/>
        <v>25</v>
      </c>
    </row>
    <row r="27" spans="1:7" ht="51" outlineLevel="3">
      <c r="A27" s="6" t="s">
        <v>35</v>
      </c>
      <c r="B27" s="7" t="s">
        <v>36</v>
      </c>
      <c r="C27" s="8" t="s">
        <v>33</v>
      </c>
      <c r="D27" s="7" t="s">
        <v>34</v>
      </c>
      <c r="E27" s="9">
        <f>267200/1000</f>
        <v>267.2</v>
      </c>
      <c r="F27" s="23">
        <f>66800/1000</f>
        <v>66.8</v>
      </c>
      <c r="G27" s="25">
        <f t="shared" si="0"/>
        <v>25</v>
      </c>
    </row>
    <row r="28" spans="1:7" ht="25.5" outlineLevel="2">
      <c r="A28" s="6" t="s">
        <v>37</v>
      </c>
      <c r="B28" s="7" t="s">
        <v>38</v>
      </c>
      <c r="C28" s="8"/>
      <c r="D28" s="7"/>
      <c r="E28" s="9">
        <f>270720/1000</f>
        <v>270.72000000000003</v>
      </c>
      <c r="F28" s="23">
        <f>70320/1000</f>
        <v>70.319999999999993</v>
      </c>
      <c r="G28" s="25">
        <f t="shared" si="0"/>
        <v>25.975177304964536</v>
      </c>
    </row>
    <row r="29" spans="1:7" ht="38.25" outlineLevel="7">
      <c r="A29" s="3" t="s">
        <v>39</v>
      </c>
      <c r="B29" s="4" t="s">
        <v>40</v>
      </c>
      <c r="C29" s="3" t="s">
        <v>41</v>
      </c>
      <c r="D29" s="4" t="s">
        <v>42</v>
      </c>
      <c r="E29" s="5">
        <f>66890.08/1000</f>
        <v>66.890079999999998</v>
      </c>
      <c r="F29" s="22">
        <v>0</v>
      </c>
      <c r="G29" s="25">
        <f t="shared" si="0"/>
        <v>0</v>
      </c>
    </row>
    <row r="30" spans="1:7" ht="38.25" outlineLevel="7">
      <c r="A30" s="3" t="s">
        <v>39</v>
      </c>
      <c r="B30" s="4" t="s">
        <v>40</v>
      </c>
      <c r="C30" s="3" t="s">
        <v>43</v>
      </c>
      <c r="D30" s="4" t="s">
        <v>44</v>
      </c>
      <c r="E30" s="5">
        <f>659700/1000</f>
        <v>659.7</v>
      </c>
      <c r="F30" s="22">
        <v>0</v>
      </c>
      <c r="G30" s="25">
        <f t="shared" si="0"/>
        <v>0</v>
      </c>
    </row>
    <row r="31" spans="1:7" ht="38.25" outlineLevel="7">
      <c r="A31" s="3" t="s">
        <v>39</v>
      </c>
      <c r="B31" s="4" t="s">
        <v>40</v>
      </c>
      <c r="C31" s="3" t="s">
        <v>45</v>
      </c>
      <c r="D31" s="4" t="s">
        <v>46</v>
      </c>
      <c r="E31" s="5">
        <f>15000000/1000</f>
        <v>15000</v>
      </c>
      <c r="F31" s="22">
        <v>0</v>
      </c>
      <c r="G31" s="25">
        <f t="shared" si="0"/>
        <v>0</v>
      </c>
    </row>
    <row r="32" spans="1:7" ht="38.25" outlineLevel="7">
      <c r="A32" s="3" t="s">
        <v>39</v>
      </c>
      <c r="B32" s="4" t="s">
        <v>40</v>
      </c>
      <c r="C32" s="3" t="s">
        <v>47</v>
      </c>
      <c r="D32" s="4" t="s">
        <v>48</v>
      </c>
      <c r="E32" s="5">
        <f>822800/1000</f>
        <v>822.8</v>
      </c>
      <c r="F32" s="22">
        <v>0</v>
      </c>
      <c r="G32" s="25">
        <f t="shared" si="0"/>
        <v>0</v>
      </c>
    </row>
    <row r="33" spans="1:7" ht="38.25" outlineLevel="4">
      <c r="A33" s="6" t="s">
        <v>39</v>
      </c>
      <c r="B33" s="7" t="s">
        <v>40</v>
      </c>
      <c r="C33" s="8"/>
      <c r="D33" s="7"/>
      <c r="E33" s="9">
        <f>16549390.08/1000</f>
        <v>16549.390080000001</v>
      </c>
      <c r="F33" s="23">
        <v>0</v>
      </c>
      <c r="G33" s="25">
        <f t="shared" si="0"/>
        <v>0</v>
      </c>
    </row>
    <row r="34" spans="1:7" ht="25.5" outlineLevel="3">
      <c r="A34" s="6" t="s">
        <v>49</v>
      </c>
      <c r="B34" s="7" t="s">
        <v>50</v>
      </c>
      <c r="C34" s="8"/>
      <c r="D34" s="7"/>
      <c r="E34" s="9">
        <f>16549390.08/1000</f>
        <v>16549.390080000001</v>
      </c>
      <c r="F34" s="23">
        <v>0</v>
      </c>
      <c r="G34" s="25">
        <f t="shared" si="0"/>
        <v>0</v>
      </c>
    </row>
    <row r="35" spans="1:7" outlineLevel="2">
      <c r="A35" s="6" t="s">
        <v>51</v>
      </c>
      <c r="B35" s="7" t="s">
        <v>52</v>
      </c>
      <c r="C35" s="8"/>
      <c r="D35" s="7"/>
      <c r="E35" s="9">
        <f>16549390.08/1000</f>
        <v>16549.390080000001</v>
      </c>
      <c r="F35" s="23">
        <v>0</v>
      </c>
      <c r="G35" s="25">
        <f t="shared" si="0"/>
        <v>0</v>
      </c>
    </row>
    <row r="36" spans="1:7" ht="38.25" outlineLevel="1">
      <c r="A36" s="6" t="s">
        <v>53</v>
      </c>
      <c r="B36" s="7" t="s">
        <v>54</v>
      </c>
      <c r="C36" s="8"/>
      <c r="D36" s="7"/>
      <c r="E36" s="9">
        <f>33387690.08/1000</f>
        <v>33387.69008</v>
      </c>
      <c r="F36" s="23">
        <f>3065247/1000</f>
        <v>3065.2469999999998</v>
      </c>
      <c r="G36" s="25">
        <f t="shared" si="0"/>
        <v>9.180769896495935</v>
      </c>
    </row>
    <row r="37" spans="1:7" ht="63.75" outlineLevel="7">
      <c r="A37" s="3" t="s">
        <v>55</v>
      </c>
      <c r="B37" s="4" t="s">
        <v>56</v>
      </c>
      <c r="C37" s="3" t="s">
        <v>43</v>
      </c>
      <c r="D37" s="4" t="s">
        <v>44</v>
      </c>
      <c r="E37" s="5">
        <v>0</v>
      </c>
      <c r="F37" s="22">
        <f>-1416.73/1000</f>
        <v>-1.41673</v>
      </c>
      <c r="G37" s="25">
        <v>0</v>
      </c>
    </row>
    <row r="38" spans="1:7" ht="63.75" outlineLevel="3">
      <c r="A38" s="6" t="s">
        <v>55</v>
      </c>
      <c r="B38" s="7" t="s">
        <v>56</v>
      </c>
      <c r="C38" s="8" t="s">
        <v>43</v>
      </c>
      <c r="D38" s="7" t="s">
        <v>44</v>
      </c>
      <c r="E38" s="9">
        <v>0</v>
      </c>
      <c r="F38" s="23">
        <f>-1416.73/1000</f>
        <v>-1.41673</v>
      </c>
      <c r="G38" s="25">
        <v>0</v>
      </c>
    </row>
    <row r="39" spans="1:7" ht="63.75" outlineLevel="2">
      <c r="A39" s="6" t="s">
        <v>57</v>
      </c>
      <c r="B39" s="7" t="s">
        <v>58</v>
      </c>
      <c r="C39" s="8" t="s">
        <v>43</v>
      </c>
      <c r="D39" s="7" t="s">
        <v>44</v>
      </c>
      <c r="E39" s="9">
        <v>0</v>
      </c>
      <c r="F39" s="23">
        <f>-1416.73/1000</f>
        <v>-1.41673</v>
      </c>
      <c r="G39" s="25">
        <v>0</v>
      </c>
    </row>
    <row r="40" spans="1:7" ht="63.75" outlineLevel="1">
      <c r="A40" s="6" t="s">
        <v>59</v>
      </c>
      <c r="B40" s="7" t="s">
        <v>60</v>
      </c>
      <c r="C40" s="8" t="s">
        <v>43</v>
      </c>
      <c r="D40" s="7" t="s">
        <v>44</v>
      </c>
      <c r="E40" s="9">
        <v>0</v>
      </c>
      <c r="F40" s="23">
        <f>-1416.73/1000</f>
        <v>-1.41673</v>
      </c>
      <c r="G40" s="25">
        <v>0</v>
      </c>
    </row>
    <row r="41" spans="1:7">
      <c r="A41" s="6" t="s">
        <v>61</v>
      </c>
      <c r="B41" s="7" t="s">
        <v>62</v>
      </c>
      <c r="C41" s="8"/>
      <c r="D41" s="7"/>
      <c r="E41" s="9">
        <f>33387690.08/1000</f>
        <v>33387.69008</v>
      </c>
      <c r="F41" s="23">
        <f>3063830.27/1000</f>
        <v>3063.8302699999999</v>
      </c>
      <c r="G41" s="25">
        <f t="shared" si="0"/>
        <v>9.1765266260073055</v>
      </c>
    </row>
    <row r="42" spans="1:7" ht="13.5">
      <c r="A42" s="11" t="s">
        <v>63</v>
      </c>
      <c r="B42" s="12"/>
      <c r="C42" s="13"/>
      <c r="D42" s="12"/>
      <c r="E42" s="14">
        <f>33387690.08/1000</f>
        <v>33387.69008</v>
      </c>
      <c r="F42" s="24">
        <f>3063830.27/1000</f>
        <v>3063.8302699999999</v>
      </c>
      <c r="G42" s="25">
        <f t="shared" si="0"/>
        <v>9.1765266260073055</v>
      </c>
    </row>
  </sheetData>
  <mergeCells count="3">
    <mergeCell ref="A7:F7"/>
    <mergeCell ref="A8:F8"/>
    <mergeCell ref="A5:G6"/>
  </mergeCells>
  <pageMargins left="0.74803149606299213" right="0.19685039370078741" top="0.59055118110236227" bottom="0.59055118110236227" header="0.51181102362204722" footer="0.51181102362204722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kvv</cp:lastModifiedBy>
  <cp:lastPrinted>2020-08-11T11:58:08Z</cp:lastPrinted>
  <dcterms:created xsi:type="dcterms:W3CDTF">2020-08-11T11:58:40Z</dcterms:created>
  <dcterms:modified xsi:type="dcterms:W3CDTF">2020-08-12T07:21:35Z</dcterms:modified>
</cp:coreProperties>
</file>